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INITANK\miniDownload\FIRE PLAN\"/>
    </mc:Choice>
  </mc:AlternateContent>
  <xr:revisionPtr revIDLastSave="0" documentId="13_ncr:1_{3756DE67-3670-45BD-93B4-D744AB09A8A5}" xr6:coauthVersionLast="47" xr6:coauthVersionMax="47" xr10:uidLastSave="{00000000-0000-0000-0000-000000000000}"/>
  <bookViews>
    <workbookView xWindow="-120" yWindow="-120" windowWidth="29040" windowHeight="15720" activeTab="1" xr2:uid="{20682A67-0BAF-48AC-B2BA-1540CD74A12A}"/>
  </bookViews>
  <sheets>
    <sheet name="Sheet1" sheetId="3" r:id="rId1"/>
    <sheet name="資産" sheetId="2" r:id="rId2"/>
  </sheets>
  <calcPr calcId="191029"/>
  <pivotCaches>
    <pivotCache cacheId="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2" l="1"/>
  <c r="B10" i="2"/>
  <c r="E4" i="2"/>
  <c r="F4" i="2" s="1"/>
  <c r="G4" i="2" s="1"/>
  <c r="D6" i="2"/>
  <c r="D5" i="2"/>
  <c r="D4" i="2"/>
  <c r="E13" i="2"/>
  <c r="F13" i="2" s="1"/>
  <c r="G13" i="2" s="1"/>
  <c r="H13" i="2" s="1"/>
  <c r="I13" i="2" s="1"/>
  <c r="E14" i="2"/>
  <c r="F14" i="2" s="1"/>
  <c r="G14" i="2" s="1"/>
  <c r="H14" i="2" s="1"/>
  <c r="E12" i="2"/>
  <c r="F12" i="2" s="1"/>
  <c r="G12" i="2" s="1"/>
  <c r="H12" i="2" s="1"/>
  <c r="E11" i="2"/>
  <c r="F11" i="2" s="1"/>
  <c r="G11" i="2" s="1"/>
  <c r="E6" i="2"/>
  <c r="F6" i="2" s="1"/>
  <c r="G6" i="2" s="1"/>
  <c r="H6" i="2" s="1"/>
  <c r="I6" i="2" s="1"/>
  <c r="J6" i="2" s="1"/>
  <c r="E5" i="2"/>
  <c r="F5" i="2" s="1"/>
  <c r="G5" i="2" s="1"/>
  <c r="H5" i="2" s="1"/>
  <c r="I5" i="2" s="1"/>
  <c r="J5" i="2" s="1"/>
  <c r="D19" i="2"/>
  <c r="D15" i="2"/>
  <c r="D10" i="2"/>
  <c r="E9" i="2"/>
  <c r="F9" i="2" s="1"/>
  <c r="G9" i="2" s="1"/>
  <c r="H9" i="2" s="1"/>
  <c r="I9" i="2" s="1"/>
  <c r="J9" i="2" s="1"/>
  <c r="B18" i="2"/>
  <c r="E18" i="2" s="1"/>
  <c r="F18" i="2" s="1"/>
  <c r="G18" i="2" s="1"/>
  <c r="H18" i="2" s="1"/>
  <c r="I18" i="2" s="1"/>
  <c r="B17" i="2"/>
  <c r="E17" i="2" s="1"/>
  <c r="F17" i="2" s="1"/>
  <c r="G17" i="2" s="1"/>
  <c r="H17" i="2" s="1"/>
  <c r="I17" i="2" s="1"/>
  <c r="B16" i="2"/>
  <c r="E7" i="2"/>
  <c r="F7" i="2" s="1"/>
  <c r="G7" i="2" s="1"/>
  <c r="H7" i="2" s="1"/>
  <c r="I7" i="2" s="1"/>
  <c r="J7" i="2" s="1"/>
  <c r="E8" i="2"/>
  <c r="F8" i="2" s="1"/>
  <c r="G8" i="2" s="1"/>
  <c r="H8" i="2" s="1"/>
  <c r="I8" i="2" s="1"/>
  <c r="J8" i="2" s="1"/>
  <c r="F1" i="2"/>
  <c r="G1" i="2" s="1"/>
  <c r="H1" i="2" s="1"/>
  <c r="I1" i="2" s="1"/>
  <c r="J1" i="2" s="1"/>
  <c r="K1" i="2" s="1"/>
  <c r="L1" i="2" s="1"/>
  <c r="M1" i="2" s="1"/>
  <c r="N1" i="2" s="1"/>
  <c r="O1" i="2" s="1"/>
  <c r="P1" i="2" s="1"/>
  <c r="Q1" i="2" s="1"/>
  <c r="R1" i="2" s="1"/>
  <c r="S1" i="2" s="1"/>
  <c r="T1" i="2" s="1"/>
  <c r="U1" i="2" s="1"/>
  <c r="V1" i="2" s="1"/>
  <c r="W1" i="2" s="1"/>
  <c r="X1" i="2" s="1"/>
  <c r="Y1" i="2" s="1"/>
  <c r="Z1" i="2" s="1"/>
  <c r="AA1" i="2" s="1"/>
  <c r="AB1" i="2" s="1"/>
  <c r="AC1" i="2" s="1"/>
  <c r="AD1" i="2" s="1"/>
  <c r="AE1" i="2" s="1"/>
  <c r="AF1" i="2" s="1"/>
  <c r="AG1" i="2" s="1"/>
  <c r="AH1" i="2" s="1"/>
  <c r="AI1" i="2" s="1"/>
  <c r="F3" i="2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  <c r="AG3" i="2" s="1"/>
  <c r="AH3" i="2" s="1"/>
  <c r="AI3" i="2" s="1"/>
  <c r="I14" i="2" l="1"/>
  <c r="J14" i="2" s="1"/>
  <c r="K14" i="2" s="1"/>
  <c r="L14" i="2" s="1"/>
  <c r="M14" i="2" s="1"/>
  <c r="N14" i="2" s="1"/>
  <c r="O14" i="2" s="1"/>
  <c r="P14" i="2" s="1"/>
  <c r="Q14" i="2" s="1"/>
  <c r="R14" i="2" s="1"/>
  <c r="S14" i="2" s="1"/>
  <c r="T14" i="2" s="1"/>
  <c r="U14" i="2" s="1"/>
  <c r="V14" i="2" s="1"/>
  <c r="W14" i="2" s="1"/>
  <c r="X14" i="2" s="1"/>
  <c r="Y14" i="2" s="1"/>
  <c r="Z14" i="2" s="1"/>
  <c r="AA14" i="2" s="1"/>
  <c r="AB14" i="2" s="1"/>
  <c r="AC14" i="2" s="1"/>
  <c r="I12" i="2"/>
  <c r="J12" i="2" s="1"/>
  <c r="K12" i="2" s="1"/>
  <c r="L12" i="2" s="1"/>
  <c r="M12" i="2" s="1"/>
  <c r="N12" i="2" s="1"/>
  <c r="O12" i="2" s="1"/>
  <c r="P12" i="2" s="1"/>
  <c r="Q12" i="2" s="1"/>
  <c r="R12" i="2" s="1"/>
  <c r="S12" i="2" s="1"/>
  <c r="T12" i="2" s="1"/>
  <c r="K8" i="2"/>
  <c r="L8" i="2" s="1"/>
  <c r="M8" i="2" s="1"/>
  <c r="N8" i="2" s="1"/>
  <c r="O8" i="2" s="1"/>
  <c r="P8" i="2" s="1"/>
  <c r="Q8" i="2" s="1"/>
  <c r="R8" i="2" s="1"/>
  <c r="S8" i="2" s="1"/>
  <c r="T8" i="2" s="1"/>
  <c r="U8" i="2" s="1"/>
  <c r="V8" i="2" s="1"/>
  <c r="W8" i="2" s="1"/>
  <c r="X8" i="2" s="1"/>
  <c r="Y8" i="2" s="1"/>
  <c r="Z8" i="2" s="1"/>
  <c r="AA8" i="2" s="1"/>
  <c r="AB8" i="2" s="1"/>
  <c r="AC8" i="2" s="1"/>
  <c r="AD8" i="2" s="1"/>
  <c r="AE8" i="2" s="1"/>
  <c r="AF8" i="2" s="1"/>
  <c r="AG8" i="2" s="1"/>
  <c r="AH8" i="2" s="1"/>
  <c r="AI8" i="2" s="1"/>
  <c r="K5" i="2"/>
  <c r="L5" i="2" s="1"/>
  <c r="M5" i="2" s="1"/>
  <c r="N5" i="2" s="1"/>
  <c r="O5" i="2" s="1"/>
  <c r="P5" i="2" s="1"/>
  <c r="Q5" i="2" s="1"/>
  <c r="R5" i="2" s="1"/>
  <c r="S5" i="2" s="1"/>
  <c r="T5" i="2" s="1"/>
  <c r="U5" i="2" s="1"/>
  <c r="V5" i="2" s="1"/>
  <c r="W5" i="2" s="1"/>
  <c r="K7" i="2"/>
  <c r="L7" i="2" s="1"/>
  <c r="M7" i="2" s="1"/>
  <c r="N7" i="2" s="1"/>
  <c r="O7" i="2" s="1"/>
  <c r="P7" i="2" s="1"/>
  <c r="Q7" i="2" s="1"/>
  <c r="R7" i="2" s="1"/>
  <c r="S7" i="2" s="1"/>
  <c r="T7" i="2" s="1"/>
  <c r="U7" i="2" s="1"/>
  <c r="V7" i="2" s="1"/>
  <c r="W7" i="2" s="1"/>
  <c r="X7" i="2" s="1"/>
  <c r="Y7" i="2" s="1"/>
  <c r="Z7" i="2" s="1"/>
  <c r="AA7" i="2" s="1"/>
  <c r="AB7" i="2" s="1"/>
  <c r="AC7" i="2" s="1"/>
  <c r="AD7" i="2" s="1"/>
  <c r="AE7" i="2" s="1"/>
  <c r="AF7" i="2" s="1"/>
  <c r="AG7" i="2" s="1"/>
  <c r="AH7" i="2" s="1"/>
  <c r="AI7" i="2" s="1"/>
  <c r="K9" i="2"/>
  <c r="L9" i="2" s="1"/>
  <c r="M9" i="2" s="1"/>
  <c r="N9" i="2" s="1"/>
  <c r="O9" i="2" s="1"/>
  <c r="P9" i="2" s="1"/>
  <c r="Q9" i="2" s="1"/>
  <c r="R9" i="2" s="1"/>
  <c r="S9" i="2" s="1"/>
  <c r="T9" i="2" s="1"/>
  <c r="U9" i="2" s="1"/>
  <c r="V9" i="2" s="1"/>
  <c r="W9" i="2" s="1"/>
  <c r="X9" i="2" s="1"/>
  <c r="Y9" i="2" s="1"/>
  <c r="Z9" i="2" s="1"/>
  <c r="AA9" i="2" s="1"/>
  <c r="AB9" i="2" s="1"/>
  <c r="AC9" i="2" s="1"/>
  <c r="AD9" i="2" s="1"/>
  <c r="AE9" i="2" s="1"/>
  <c r="AF9" i="2" s="1"/>
  <c r="AG9" i="2" s="1"/>
  <c r="AH9" i="2" s="1"/>
  <c r="AI9" i="2" s="1"/>
  <c r="H11" i="2"/>
  <c r="I11" i="2" s="1"/>
  <c r="J11" i="2" s="1"/>
  <c r="K6" i="2"/>
  <c r="L6" i="2" s="1"/>
  <c r="M6" i="2" s="1"/>
  <c r="N6" i="2" s="1"/>
  <c r="O6" i="2" s="1"/>
  <c r="P6" i="2" s="1"/>
  <c r="Q6" i="2" s="1"/>
  <c r="R6" i="2" s="1"/>
  <c r="S6" i="2" s="1"/>
  <c r="T6" i="2" s="1"/>
  <c r="U6" i="2" s="1"/>
  <c r="V6" i="2" s="1"/>
  <c r="W6" i="2" s="1"/>
  <c r="X6" i="2" s="1"/>
  <c r="Y6" i="2" s="1"/>
  <c r="Z6" i="2" s="1"/>
  <c r="AA6" i="2" s="1"/>
  <c r="AB6" i="2" s="1"/>
  <c r="AC6" i="2" s="1"/>
  <c r="AD6" i="2" s="1"/>
  <c r="J13" i="2"/>
  <c r="K13" i="2" s="1"/>
  <c r="L13" i="2" s="1"/>
  <c r="M13" i="2" s="1"/>
  <c r="N13" i="2" s="1"/>
  <c r="O13" i="2" s="1"/>
  <c r="P13" i="2" s="1"/>
  <c r="Q13" i="2" s="1"/>
  <c r="R13" i="2" s="1"/>
  <c r="S13" i="2" s="1"/>
  <c r="T13" i="2" s="1"/>
  <c r="U13" i="2" s="1"/>
  <c r="V13" i="2" s="1"/>
  <c r="W13" i="2" s="1"/>
  <c r="X13" i="2" s="1"/>
  <c r="Y13" i="2" s="1"/>
  <c r="Z13" i="2" s="1"/>
  <c r="AA13" i="2" s="1"/>
  <c r="AB13" i="2" s="1"/>
  <c r="AC13" i="2" s="1"/>
  <c r="E10" i="2"/>
  <c r="E15" i="2"/>
  <c r="F15" i="2"/>
  <c r="B19" i="2"/>
  <c r="E16" i="2"/>
  <c r="E19" i="2" s="1"/>
  <c r="G15" i="2"/>
  <c r="AD14" i="2" l="1"/>
  <c r="AE14" i="2" s="1"/>
  <c r="AF14" i="2" s="1"/>
  <c r="AG14" i="2" s="1"/>
  <c r="AH14" i="2" s="1"/>
  <c r="AI14" i="2" s="1"/>
  <c r="AD13" i="2"/>
  <c r="AE13" i="2" s="1"/>
  <c r="AF13" i="2" s="1"/>
  <c r="AG13" i="2" s="1"/>
  <c r="AH13" i="2" s="1"/>
  <c r="AI13" i="2" s="1"/>
  <c r="AE6" i="2"/>
  <c r="AF6" i="2" s="1"/>
  <c r="AG6" i="2" s="1"/>
  <c r="AH6" i="2" s="1"/>
  <c r="AI6" i="2" s="1"/>
  <c r="J15" i="2"/>
  <c r="H15" i="2"/>
  <c r="F16" i="2"/>
  <c r="F19" i="2" s="1"/>
  <c r="F10" i="2"/>
  <c r="E20" i="2"/>
  <c r="G10" i="2"/>
  <c r="U12" i="2"/>
  <c r="X5" i="2"/>
  <c r="I15" i="2" l="1"/>
  <c r="G16" i="2"/>
  <c r="G19" i="2" s="1"/>
  <c r="F20" i="2"/>
  <c r="K11" i="2"/>
  <c r="H4" i="2"/>
  <c r="I4" i="2" s="1"/>
  <c r="J4" i="2" s="1"/>
  <c r="J10" i="2" s="1"/>
  <c r="V12" i="2"/>
  <c r="Y5" i="2"/>
  <c r="K4" i="2" l="1"/>
  <c r="H16" i="2"/>
  <c r="I16" i="2" s="1"/>
  <c r="J16" i="2" s="1"/>
  <c r="L11" i="2"/>
  <c r="K15" i="2"/>
  <c r="H10" i="2"/>
  <c r="W12" i="2"/>
  <c r="G20" i="2"/>
  <c r="Z5" i="2"/>
  <c r="H19" i="2"/>
  <c r="I10" i="2" l="1"/>
  <c r="M11" i="2"/>
  <c r="L15" i="2"/>
  <c r="J19" i="2"/>
  <c r="K16" i="2"/>
  <c r="H20" i="2"/>
  <c r="X12" i="2"/>
  <c r="AA5" i="2"/>
  <c r="AB5" i="2" s="1"/>
  <c r="AC5" i="2" s="1"/>
  <c r="AD5" i="2" s="1"/>
  <c r="AE5" i="2" s="1"/>
  <c r="AF5" i="2" s="1"/>
  <c r="AG5" i="2" s="1"/>
  <c r="AH5" i="2" s="1"/>
  <c r="AI5" i="2" s="1"/>
  <c r="I19" i="2"/>
  <c r="N11" i="2" l="1"/>
  <c r="M15" i="2"/>
  <c r="I20" i="2"/>
  <c r="Y12" i="2"/>
  <c r="K10" i="2"/>
  <c r="L16" i="2"/>
  <c r="K19" i="2"/>
  <c r="J20" i="2"/>
  <c r="O11" i="2" l="1"/>
  <c r="N15" i="2"/>
  <c r="M16" i="2"/>
  <c r="L19" i="2"/>
  <c r="L4" i="2"/>
  <c r="L10" i="2" s="1"/>
  <c r="K20" i="2"/>
  <c r="Z12" i="2"/>
  <c r="P11" i="2" l="1"/>
  <c r="O15" i="2"/>
  <c r="AA12" i="2"/>
  <c r="M4" i="2"/>
  <c r="M10" i="2" s="1"/>
  <c r="L20" i="2"/>
  <c r="N16" i="2"/>
  <c r="M19" i="2"/>
  <c r="Q11" i="2" l="1"/>
  <c r="P15" i="2"/>
  <c r="O16" i="2"/>
  <c r="N19" i="2"/>
  <c r="M20" i="2"/>
  <c r="N4" i="2"/>
  <c r="N10" i="2" s="1"/>
  <c r="AB12" i="2"/>
  <c r="R11" i="2" l="1"/>
  <c r="Q15" i="2"/>
  <c r="AC12" i="2"/>
  <c r="AD12" i="2" s="1"/>
  <c r="O4" i="2"/>
  <c r="O10" i="2" s="1"/>
  <c r="N20" i="2"/>
  <c r="P16" i="2"/>
  <c r="O19" i="2"/>
  <c r="S11" i="2" l="1"/>
  <c r="R15" i="2"/>
  <c r="Q16" i="2"/>
  <c r="P19" i="2"/>
  <c r="P4" i="2"/>
  <c r="P10" i="2" s="1"/>
  <c r="O20" i="2"/>
  <c r="T11" i="2" l="1"/>
  <c r="S15" i="2"/>
  <c r="AE12" i="2"/>
  <c r="Q4" i="2"/>
  <c r="Q10" i="2" s="1"/>
  <c r="P20" i="2"/>
  <c r="R16" i="2"/>
  <c r="S16" i="2" s="1"/>
  <c r="Q19" i="2"/>
  <c r="U11" i="2" l="1"/>
  <c r="T15" i="2"/>
  <c r="AF12" i="2"/>
  <c r="R19" i="2"/>
  <c r="R4" i="2"/>
  <c r="Q20" i="2"/>
  <c r="R10" i="2" l="1"/>
  <c r="R20" i="2" s="1"/>
  <c r="S4" i="2"/>
  <c r="S10" i="2" s="1"/>
  <c r="V11" i="2"/>
  <c r="U15" i="2"/>
  <c r="AG12" i="2"/>
  <c r="T16" i="2"/>
  <c r="S19" i="2"/>
  <c r="W11" i="2" l="1"/>
  <c r="V15" i="2"/>
  <c r="AH12" i="2"/>
  <c r="U16" i="2"/>
  <c r="T19" i="2"/>
  <c r="S20" i="2"/>
  <c r="T4" i="2"/>
  <c r="T10" i="2" s="1"/>
  <c r="X11" i="2" l="1"/>
  <c r="W15" i="2"/>
  <c r="AI12" i="2"/>
  <c r="T20" i="2"/>
  <c r="U4" i="2"/>
  <c r="U10" i="2" s="1"/>
  <c r="V16" i="2"/>
  <c r="U19" i="2"/>
  <c r="Y11" i="2" l="1"/>
  <c r="X15" i="2"/>
  <c r="W16" i="2"/>
  <c r="V19" i="2"/>
  <c r="V4" i="2"/>
  <c r="V10" i="2" s="1"/>
  <c r="U20" i="2"/>
  <c r="Z11" i="2" l="1"/>
  <c r="Y15" i="2"/>
  <c r="W4" i="2"/>
  <c r="W10" i="2" s="1"/>
  <c r="V20" i="2"/>
  <c r="X16" i="2"/>
  <c r="W19" i="2"/>
  <c r="AA11" i="2" l="1"/>
  <c r="Z15" i="2"/>
  <c r="Y16" i="2"/>
  <c r="X19" i="2"/>
  <c r="X4" i="2"/>
  <c r="X10" i="2" s="1"/>
  <c r="W20" i="2"/>
  <c r="AB11" i="2" l="1"/>
  <c r="AA15" i="2"/>
  <c r="Y4" i="2"/>
  <c r="Y10" i="2" s="1"/>
  <c r="X20" i="2"/>
  <c r="Z16" i="2"/>
  <c r="Y19" i="2"/>
  <c r="AC11" i="2" l="1"/>
  <c r="AB15" i="2"/>
  <c r="AA16" i="2"/>
  <c r="AB16" i="2" s="1"/>
  <c r="AC16" i="2" s="1"/>
  <c r="Z19" i="2"/>
  <c r="Z4" i="2"/>
  <c r="Z10" i="2" s="1"/>
  <c r="Y20" i="2"/>
  <c r="AC19" i="2" l="1"/>
  <c r="AD16" i="2"/>
  <c r="AD11" i="2"/>
  <c r="AE11" i="2" s="1"/>
  <c r="AC15" i="2"/>
  <c r="AA4" i="2"/>
  <c r="Z20" i="2"/>
  <c r="AB19" i="2"/>
  <c r="AA19" i="2"/>
  <c r="AE16" i="2" l="1"/>
  <c r="AE19" i="2" s="1"/>
  <c r="AD19" i="2"/>
  <c r="AD15" i="2"/>
  <c r="AA10" i="2"/>
  <c r="AA20" i="2" s="1"/>
  <c r="AB4" i="2"/>
  <c r="D20" i="2"/>
  <c r="AF16" i="2" l="1"/>
  <c r="AF11" i="2"/>
  <c r="AG11" i="2" s="1"/>
  <c r="AE15" i="2"/>
  <c r="AC4" i="2"/>
  <c r="AB10" i="2"/>
  <c r="AB20" i="2" s="1"/>
  <c r="AG16" i="2" l="1"/>
  <c r="AF19" i="2"/>
  <c r="AF15" i="2"/>
  <c r="AD4" i="2"/>
  <c r="AC10" i="2"/>
  <c r="AC20" i="2" s="1"/>
  <c r="AH16" i="2" l="1"/>
  <c r="AG19" i="2"/>
  <c r="AH11" i="2"/>
  <c r="AI11" i="2" s="1"/>
  <c r="AG15" i="2"/>
  <c r="AE4" i="2"/>
  <c r="AD10" i="2"/>
  <c r="AD20" i="2" s="1"/>
  <c r="AI16" i="2" l="1"/>
  <c r="AI19" i="2" s="1"/>
  <c r="AH19" i="2"/>
  <c r="AI15" i="2"/>
  <c r="AH15" i="2"/>
  <c r="AF4" i="2"/>
  <c r="AE10" i="2"/>
  <c r="AE20" i="2" s="1"/>
  <c r="AF10" i="2" l="1"/>
  <c r="AF20" i="2" s="1"/>
  <c r="AG4" i="2"/>
  <c r="AG10" i="2" l="1"/>
  <c r="AG20" i="2" s="1"/>
  <c r="AH4" i="2"/>
  <c r="AI4" i="2" l="1"/>
  <c r="AI10" i="2" s="1"/>
  <c r="AI20" i="2" s="1"/>
  <c r="AH10" i="2"/>
  <c r="AH20" i="2" s="1"/>
</calcChain>
</file>

<file path=xl/sharedStrings.xml><?xml version="1.0" encoding="utf-8"?>
<sst xmlns="http://schemas.openxmlformats.org/spreadsheetml/2006/main" count="51" uniqueCount="51">
  <si>
    <t>経過年数</t>
    <rPh sb="0" eb="4">
      <t>ケイカネンスウ</t>
    </rPh>
    <phoneticPr fontId="4"/>
  </si>
  <si>
    <t>現在</t>
    <rPh sb="0" eb="2">
      <t>ゲンザイ</t>
    </rPh>
    <phoneticPr fontId="4"/>
  </si>
  <si>
    <t>西暦</t>
    <rPh sb="0" eb="2">
      <t>セイレキ</t>
    </rPh>
    <phoneticPr fontId="4"/>
  </si>
  <si>
    <t>変動率</t>
    <rPh sb="0" eb="3">
      <t>ヘンドウリツ</t>
    </rPh>
    <phoneticPr fontId="4"/>
  </si>
  <si>
    <t>オルカン</t>
    <phoneticPr fontId="3"/>
  </si>
  <si>
    <t>S＆P500</t>
    <phoneticPr fontId="3"/>
  </si>
  <si>
    <t>NASDAQ100</t>
    <phoneticPr fontId="3"/>
  </si>
  <si>
    <t>楽天SCHD</t>
    <rPh sb="0" eb="2">
      <t>ラクテン</t>
    </rPh>
    <phoneticPr fontId="3"/>
  </si>
  <si>
    <t>高配当株</t>
    <rPh sb="0" eb="4">
      <t>コウハイトウカブ</t>
    </rPh>
    <phoneticPr fontId="3"/>
  </si>
  <si>
    <t>楽天積立</t>
    <rPh sb="0" eb="2">
      <t>ラクテン</t>
    </rPh>
    <rPh sb="2" eb="4">
      <t>ツミタテ</t>
    </rPh>
    <phoneticPr fontId="4"/>
  </si>
  <si>
    <t>SBI積立</t>
    <rPh sb="3" eb="5">
      <t>ツミタテ</t>
    </rPh>
    <phoneticPr fontId="3"/>
  </si>
  <si>
    <t>全世界高配当投信</t>
    <rPh sb="0" eb="6">
      <t>ゼンセカイコウハイトウ</t>
    </rPh>
    <rPh sb="6" eb="8">
      <t>トウシン</t>
    </rPh>
    <phoneticPr fontId="3"/>
  </si>
  <si>
    <t>J-REAT</t>
    <phoneticPr fontId="3"/>
  </si>
  <si>
    <t>全世界債権</t>
    <rPh sb="0" eb="3">
      <t>ゼンセカイ</t>
    </rPh>
    <rPh sb="3" eb="5">
      <t>サイケン</t>
    </rPh>
    <phoneticPr fontId="3"/>
  </si>
  <si>
    <t>金</t>
    <rPh sb="0" eb="1">
      <t>キン</t>
    </rPh>
    <phoneticPr fontId="3"/>
  </si>
  <si>
    <t>米国ETF</t>
    <rPh sb="0" eb="2">
      <t>ベイコク</t>
    </rPh>
    <phoneticPr fontId="3"/>
  </si>
  <si>
    <t>年金</t>
    <rPh sb="0" eb="2">
      <t>ネンキン</t>
    </rPh>
    <phoneticPr fontId="3"/>
  </si>
  <si>
    <t>iDecoオルカン</t>
    <phoneticPr fontId="3"/>
  </si>
  <si>
    <t>DC　先進国株</t>
    <rPh sb="3" eb="7">
      <t>センシンコクカブ</t>
    </rPh>
    <phoneticPr fontId="3"/>
  </si>
  <si>
    <t>DC　topix</t>
    <phoneticPr fontId="3"/>
  </si>
  <si>
    <t>合計</t>
    <rPh sb="0" eb="2">
      <t>ゴウケイ</t>
    </rPh>
    <phoneticPr fontId="3"/>
  </si>
  <si>
    <t>備考</t>
    <rPh sb="0" eb="2">
      <t>ビコウ</t>
    </rPh>
    <phoneticPr fontId="3"/>
  </si>
  <si>
    <t>50歳でindex積み立て終了</t>
    <rPh sb="2" eb="3">
      <t>サイ</t>
    </rPh>
    <rPh sb="9" eb="10">
      <t>ツ</t>
    </rPh>
    <rPh sb="11" eb="12">
      <t>タ</t>
    </rPh>
    <rPh sb="13" eb="15">
      <t>シュウリョウ</t>
    </rPh>
    <phoneticPr fontId="3"/>
  </si>
  <si>
    <t>年間投資額</t>
    <rPh sb="0" eb="5">
      <t>ネンカントウシガク</t>
    </rPh>
    <phoneticPr fontId="3"/>
  </si>
  <si>
    <t>41歳からインデックス11万円とiDeCo2万円のみ積立</t>
    <phoneticPr fontId="3"/>
  </si>
  <si>
    <t>行ラベル</t>
  </si>
  <si>
    <t>金</t>
  </si>
  <si>
    <t>DC　topix</t>
  </si>
  <si>
    <t>DC　先進国株</t>
  </si>
  <si>
    <t>iDecoオルカン</t>
  </si>
  <si>
    <t>J-REAT</t>
  </si>
  <si>
    <t>NASDAQ100</t>
  </si>
  <si>
    <t>S＆P500</t>
  </si>
  <si>
    <t>SBI積立</t>
  </si>
  <si>
    <t>オルカン</t>
  </si>
  <si>
    <t>楽天SCHD</t>
  </si>
  <si>
    <t>楽天積立</t>
  </si>
  <si>
    <t>経過年数</t>
  </si>
  <si>
    <t>高配当株</t>
  </si>
  <si>
    <t>合計</t>
  </si>
  <si>
    <t>西暦</t>
  </si>
  <si>
    <t>全世界高配当投信</t>
  </si>
  <si>
    <t>全世界債権</t>
  </si>
  <si>
    <t>年金</t>
  </si>
  <si>
    <t>備考</t>
  </si>
  <si>
    <t>米国ETF</t>
  </si>
  <si>
    <t>総計</t>
  </si>
  <si>
    <t>合計 / 40</t>
  </si>
  <si>
    <t>合計 / 37</t>
  </si>
  <si>
    <t>合計 / 45</t>
  </si>
  <si>
    <t>資産推移シミュレーション</t>
    <rPh sb="0" eb="2">
      <t>シサン</t>
    </rPh>
    <rPh sb="2" eb="4">
      <t>スイイ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</si>
</sst>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Meiryo UI"/>
      <family val="2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Segoe UI Symbol"/>
      <family val="2"/>
    </font>
    <font>
      <sz val="11"/>
      <color rgb="FF000000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hair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hair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auto="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 style="thin">
        <color theme="0" tint="-0.14996795556505021"/>
      </bottom>
      <diagonal/>
    </border>
    <border>
      <left/>
      <right/>
      <top style="medium">
        <color auto="1"/>
      </top>
      <bottom style="thin">
        <color theme="0" tint="-0.14996795556505021"/>
      </bottom>
      <diagonal/>
    </border>
    <border>
      <left/>
      <right style="hair">
        <color auto="1"/>
      </right>
      <top style="medium">
        <color auto="1"/>
      </top>
      <bottom style="thin">
        <color theme="0" tint="-0.14996795556505021"/>
      </bottom>
      <diagonal/>
    </border>
    <border>
      <left style="hair">
        <color auto="1"/>
      </left>
      <right style="thin">
        <color theme="0" tint="-0.14996795556505021"/>
      </right>
      <top style="medium">
        <color auto="1"/>
      </top>
      <bottom style="thin">
        <color theme="0" tint="-0.14996795556505021"/>
      </bottom>
      <diagonal/>
    </border>
    <border>
      <left/>
      <right style="medium">
        <color auto="1"/>
      </right>
      <top style="medium">
        <color auto="1"/>
      </top>
      <bottom style="thin">
        <color theme="0" tint="-0.14996795556505021"/>
      </bottom>
      <diagonal/>
    </border>
    <border>
      <left/>
      <right style="medium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hair">
        <color indexed="64"/>
      </top>
      <bottom style="thin">
        <color indexed="64"/>
      </bottom>
      <diagonal/>
    </border>
    <border>
      <left/>
      <right style="medium">
        <color auto="1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hair">
        <color theme="1"/>
      </left>
      <right style="hair">
        <color theme="1"/>
      </right>
      <top style="thin">
        <color theme="0" tint="-0.14996795556505021"/>
      </top>
      <bottom style="thin">
        <color theme="0" tint="-0.14996795556505021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 style="hair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/>
      <diagonal/>
    </border>
    <border>
      <left style="hair">
        <color theme="1"/>
      </left>
      <right style="hair">
        <color theme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/>
      <protection locked="0"/>
    </xf>
    <xf numFmtId="9" fontId="0" fillId="0" borderId="0" xfId="0" applyNumberFormat="1">
      <alignment vertical="center"/>
    </xf>
    <xf numFmtId="14" fontId="2" fillId="4" borderId="2" xfId="0" applyNumberFormat="1" applyFont="1" applyFill="1" applyBorder="1" applyProtection="1">
      <alignment vertical="center"/>
      <protection locked="0"/>
    </xf>
    <xf numFmtId="0" fontId="5" fillId="3" borderId="6" xfId="0" applyFont="1" applyFill="1" applyBorder="1">
      <alignment vertical="center"/>
    </xf>
    <xf numFmtId="176" fontId="5" fillId="3" borderId="6" xfId="0" applyNumberFormat="1" applyFont="1" applyFill="1" applyBorder="1">
      <alignment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>
      <alignment vertical="center"/>
    </xf>
    <xf numFmtId="176" fontId="0" fillId="7" borderId="8" xfId="0" applyNumberFormat="1" applyFill="1" applyBorder="1">
      <alignment vertical="center"/>
    </xf>
    <xf numFmtId="9" fontId="0" fillId="5" borderId="5" xfId="0" applyNumberFormat="1" applyFill="1" applyBorder="1">
      <alignment vertical="center"/>
    </xf>
    <xf numFmtId="176" fontId="0" fillId="5" borderId="5" xfId="0" applyNumberFormat="1" applyFill="1" applyBorder="1">
      <alignment vertical="center"/>
    </xf>
    <xf numFmtId="9" fontId="0" fillId="5" borderId="0" xfId="0" applyNumberFormat="1" applyFill="1">
      <alignment vertical="center"/>
    </xf>
    <xf numFmtId="176" fontId="0" fillId="5" borderId="0" xfId="0" applyNumberFormat="1" applyFill="1">
      <alignment vertical="center"/>
    </xf>
    <xf numFmtId="0" fontId="0" fillId="5" borderId="0" xfId="0" applyFill="1">
      <alignment vertical="center"/>
    </xf>
    <xf numFmtId="9" fontId="5" fillId="5" borderId="6" xfId="0" applyNumberFormat="1" applyFont="1" applyFill="1" applyBorder="1">
      <alignment vertical="center"/>
    </xf>
    <xf numFmtId="176" fontId="5" fillId="5" borderId="6" xfId="0" applyNumberFormat="1" applyFont="1" applyFill="1" applyBorder="1">
      <alignment vertical="center"/>
    </xf>
    <xf numFmtId="9" fontId="5" fillId="6" borderId="6" xfId="0" applyNumberFormat="1" applyFont="1" applyFill="1" applyBorder="1">
      <alignment vertical="center"/>
    </xf>
    <xf numFmtId="176" fontId="5" fillId="6" borderId="6" xfId="0" applyNumberFormat="1" applyFont="1" applyFill="1" applyBorder="1">
      <alignment vertical="center"/>
    </xf>
    <xf numFmtId="176" fontId="0" fillId="3" borderId="0" xfId="0" applyNumberFormat="1" applyFill="1">
      <alignment vertical="center"/>
    </xf>
    <xf numFmtId="176" fontId="0" fillId="6" borderId="0" xfId="0" applyNumberFormat="1" applyFill="1">
      <alignment vertical="center"/>
    </xf>
    <xf numFmtId="0" fontId="2" fillId="4" borderId="10" xfId="0" applyFont="1" applyFill="1" applyBorder="1" applyAlignment="1" applyProtection="1">
      <alignment horizontal="center" vertical="center"/>
      <protection locked="0"/>
    </xf>
    <xf numFmtId="176" fontId="0" fillId="3" borderId="11" xfId="0" applyNumberFormat="1" applyFill="1" applyBorder="1">
      <alignment vertical="center"/>
    </xf>
    <xf numFmtId="176" fontId="5" fillId="3" borderId="12" xfId="0" applyNumberFormat="1" applyFont="1" applyFill="1" applyBorder="1">
      <alignment vertical="center"/>
    </xf>
    <xf numFmtId="176" fontId="0" fillId="6" borderId="11" xfId="0" applyNumberFormat="1" applyFill="1" applyBorder="1">
      <alignment vertical="center"/>
    </xf>
    <xf numFmtId="176" fontId="5" fillId="6" borderId="12" xfId="0" applyNumberFormat="1" applyFont="1" applyFill="1" applyBorder="1">
      <alignment vertical="center"/>
    </xf>
    <xf numFmtId="176" fontId="0" fillId="5" borderId="13" xfId="0" applyNumberFormat="1" applyFill="1" applyBorder="1">
      <alignment vertical="center"/>
    </xf>
    <xf numFmtId="0" fontId="0" fillId="5" borderId="11" xfId="0" applyFill="1" applyBorder="1">
      <alignment vertical="center"/>
    </xf>
    <xf numFmtId="176" fontId="5" fillId="5" borderId="12" xfId="0" applyNumberFormat="1" applyFont="1" applyFill="1" applyBorder="1">
      <alignment vertical="center"/>
    </xf>
    <xf numFmtId="176" fontId="0" fillId="7" borderId="14" xfId="0" applyNumberFormat="1" applyFill="1" applyBorder="1">
      <alignment vertical="center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4" borderId="24" xfId="0" applyFont="1" applyFill="1" applyBorder="1" applyAlignment="1" applyProtection="1">
      <alignment horizontal="center" vertical="center"/>
      <protection locked="0"/>
    </xf>
    <xf numFmtId="0" fontId="0" fillId="3" borderId="25" xfId="0" applyFill="1" applyBorder="1" applyAlignment="1">
      <alignment horizontal="center" vertical="center"/>
    </xf>
    <xf numFmtId="9" fontId="0" fillId="3" borderId="0" xfId="0" applyNumberFormat="1" applyFill="1">
      <alignment vertical="center"/>
    </xf>
    <xf numFmtId="0" fontId="5" fillId="3" borderId="27" xfId="0" applyFont="1" applyFill="1" applyBorder="1" applyAlignment="1">
      <alignment horizontal="center" vertical="center"/>
    </xf>
    <xf numFmtId="0" fontId="0" fillId="6" borderId="25" xfId="0" applyFill="1" applyBorder="1" applyAlignment="1">
      <alignment horizontal="center" vertical="center"/>
    </xf>
    <xf numFmtId="9" fontId="0" fillId="6" borderId="0" xfId="0" applyNumberFormat="1" applyFill="1">
      <alignment vertical="center"/>
    </xf>
    <xf numFmtId="0" fontId="5" fillId="6" borderId="27" xfId="0" applyFont="1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0" fillId="7" borderId="14" xfId="0" applyFill="1" applyBorder="1">
      <alignment vertical="center"/>
    </xf>
    <xf numFmtId="38" fontId="0" fillId="3" borderId="0" xfId="1" applyFont="1" applyFill="1" applyBorder="1">
      <alignment vertical="center"/>
    </xf>
    <xf numFmtId="38" fontId="5" fillId="3" borderId="6" xfId="1" applyFont="1" applyFill="1" applyBorder="1">
      <alignment vertical="center"/>
    </xf>
    <xf numFmtId="38" fontId="0" fillId="6" borderId="0" xfId="1" applyFont="1" applyFill="1" applyBorder="1">
      <alignment vertical="center"/>
    </xf>
    <xf numFmtId="38" fontId="6" fillId="6" borderId="0" xfId="1" applyFont="1" applyFill="1" applyBorder="1">
      <alignment vertical="center"/>
    </xf>
    <xf numFmtId="38" fontId="5" fillId="6" borderId="6" xfId="1" applyFont="1" applyFill="1" applyBorder="1">
      <alignment vertical="center"/>
    </xf>
    <xf numFmtId="38" fontId="0" fillId="5" borderId="5" xfId="1" applyFont="1" applyFill="1" applyBorder="1" applyAlignment="1">
      <alignment horizontal="right" vertical="center"/>
    </xf>
    <xf numFmtId="38" fontId="0" fillId="5" borderId="0" xfId="1" applyFont="1" applyFill="1" applyBorder="1" applyAlignment="1">
      <alignment horizontal="right" vertical="center"/>
    </xf>
    <xf numFmtId="38" fontId="5" fillId="5" borderId="6" xfId="1" applyFont="1" applyFill="1" applyBorder="1">
      <alignment vertical="center"/>
    </xf>
    <xf numFmtId="176" fontId="0" fillId="3" borderId="26" xfId="0" applyNumberFormat="1" applyFill="1" applyBorder="1">
      <alignment vertical="center"/>
    </xf>
    <xf numFmtId="176" fontId="5" fillId="3" borderId="28" xfId="0" applyNumberFormat="1" applyFont="1" applyFill="1" applyBorder="1">
      <alignment vertical="center"/>
    </xf>
    <xf numFmtId="176" fontId="0" fillId="6" borderId="26" xfId="0" applyNumberFormat="1" applyFill="1" applyBorder="1">
      <alignment vertical="center"/>
    </xf>
    <xf numFmtId="176" fontId="5" fillId="6" borderId="28" xfId="0" applyNumberFormat="1" applyFont="1" applyFill="1" applyBorder="1">
      <alignment vertical="center"/>
    </xf>
    <xf numFmtId="176" fontId="0" fillId="5" borderId="31" xfId="0" applyNumberFormat="1" applyFill="1" applyBorder="1">
      <alignment vertical="center"/>
    </xf>
    <xf numFmtId="0" fontId="0" fillId="5" borderId="26" xfId="0" applyFill="1" applyBorder="1">
      <alignment vertical="center"/>
    </xf>
    <xf numFmtId="176" fontId="5" fillId="5" borderId="28" xfId="0" applyNumberFormat="1" applyFont="1" applyFill="1" applyBorder="1">
      <alignment vertical="center"/>
    </xf>
    <xf numFmtId="176" fontId="0" fillId="7" borderId="30" xfId="0" applyNumberFormat="1" applyFill="1" applyBorder="1">
      <alignment vertical="center"/>
    </xf>
    <xf numFmtId="0" fontId="0" fillId="7" borderId="30" xfId="0" applyFill="1" applyBorder="1">
      <alignment vertical="center"/>
    </xf>
    <xf numFmtId="0" fontId="2" fillId="4" borderId="32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33" xfId="0" applyFont="1" applyFill="1" applyBorder="1" applyAlignment="1" applyProtection="1">
      <alignment horizontal="center" vertical="center"/>
      <protection locked="0"/>
    </xf>
    <xf numFmtId="0" fontId="0" fillId="7" borderId="37" xfId="0" applyFill="1" applyBorder="1">
      <alignment vertical="center"/>
    </xf>
    <xf numFmtId="0" fontId="2" fillId="4" borderId="9" xfId="0" applyFont="1" applyFill="1" applyBorder="1" applyAlignment="1" applyProtection="1">
      <alignment horizontal="center" vertical="center"/>
      <protection locked="0"/>
    </xf>
    <xf numFmtId="176" fontId="0" fillId="5" borderId="11" xfId="0" applyNumberFormat="1" applyFill="1" applyBorder="1">
      <alignment vertical="center"/>
    </xf>
    <xf numFmtId="38" fontId="5" fillId="7" borderId="37" xfId="1" applyFont="1" applyFill="1" applyBorder="1" applyAlignment="1">
      <alignment horizontal="center" vertical="center"/>
    </xf>
    <xf numFmtId="38" fontId="0" fillId="3" borderId="34" xfId="1" applyFont="1" applyFill="1" applyBorder="1" applyAlignment="1">
      <alignment horizontal="center" vertical="center"/>
    </xf>
    <xf numFmtId="38" fontId="5" fillId="3" borderId="35" xfId="1" applyFont="1" applyFill="1" applyBorder="1" applyAlignment="1">
      <alignment horizontal="center" vertical="center"/>
    </xf>
    <xf numFmtId="38" fontId="0" fillId="6" borderId="34" xfId="1" applyFont="1" applyFill="1" applyBorder="1" applyAlignment="1">
      <alignment horizontal="center" vertical="center"/>
    </xf>
    <xf numFmtId="38" fontId="5" fillId="6" borderId="35" xfId="1" applyFont="1" applyFill="1" applyBorder="1" applyAlignment="1">
      <alignment horizontal="center" vertical="center"/>
    </xf>
    <xf numFmtId="38" fontId="0" fillId="5" borderId="36" xfId="1" applyFont="1" applyFill="1" applyBorder="1" applyAlignment="1">
      <alignment horizontal="center" vertical="center"/>
    </xf>
    <xf numFmtId="38" fontId="0" fillId="5" borderId="34" xfId="1" applyFont="1" applyFill="1" applyBorder="1" applyAlignment="1">
      <alignment horizontal="center" vertical="center"/>
    </xf>
    <xf numFmtId="38" fontId="5" fillId="5" borderId="35" xfId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6/relationships/vbaProject" Target="vbaProject.bin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38100</xdr:colOff>
          <xdr:row>23</xdr:row>
          <xdr:rowOff>9525</xdr:rowOff>
        </xdr:from>
        <xdr:to>
          <xdr:col>6</xdr:col>
          <xdr:colOff>200025</xdr:colOff>
          <xdr:row>24</xdr:row>
          <xdr:rowOff>114300</xdr:rowOff>
        </xdr:to>
        <xdr:sp macro="" textlink="">
          <xdr:nvSpPr>
            <xdr:cNvPr id="1031" name="Butto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41148" rIns="27432" bIns="4114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中立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457200</xdr:colOff>
          <xdr:row>22</xdr:row>
          <xdr:rowOff>228600</xdr:rowOff>
        </xdr:from>
        <xdr:to>
          <xdr:col>7</xdr:col>
          <xdr:colOff>571500</xdr:colOff>
          <xdr:row>24</xdr:row>
          <xdr:rowOff>104775</xdr:rowOff>
        </xdr:to>
        <xdr:sp macro="" textlink="">
          <xdr:nvSpPr>
            <xdr:cNvPr id="1032" name="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41148" rIns="27432" bIns="4114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アクティブ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476250</xdr:colOff>
          <xdr:row>23</xdr:row>
          <xdr:rowOff>9525</xdr:rowOff>
        </xdr:from>
        <xdr:to>
          <xdr:col>4</xdr:col>
          <xdr:colOff>438150</xdr:colOff>
          <xdr:row>24</xdr:row>
          <xdr:rowOff>133350</xdr:rowOff>
        </xdr:to>
        <xdr:sp macro="" textlink="">
          <xdr:nvSpPr>
            <xdr:cNvPr id="1033" name="Butto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41148" rIns="27432" bIns="4114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悲観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1257300</xdr:colOff>
          <xdr:row>23</xdr:row>
          <xdr:rowOff>19050</xdr:rowOff>
        </xdr:from>
        <xdr:to>
          <xdr:col>3</xdr:col>
          <xdr:colOff>200025</xdr:colOff>
          <xdr:row>24</xdr:row>
          <xdr:rowOff>152400</xdr:rowOff>
        </xdr:to>
        <xdr:sp macro="" textlink="">
          <xdr:nvSpPr>
            <xdr:cNvPr id="1034" name="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41148" rIns="27432" bIns="4114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0</a:t>
              </a:r>
            </a:p>
          </xdr:txBody>
        </xdr:sp>
        <xdr:clientData fPrintsWithSheet="0"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wner" refreshedDate="46229.531263773148" createdVersion="8" refreshedVersion="8" minRefreshableVersion="3" recordCount="20" xr:uid="{E83D80D3-3A05-4397-9554-FB334A53825C}">
  <cacheSource type="worksheet">
    <worksheetSource ref="A1:AI21" sheet="資産"/>
  </cacheSource>
  <cacheFields count="35">
    <cacheField name="資産管理" numFmtId="0">
      <sharedItems count="20">
        <s v="経過年数"/>
        <s v="西暦"/>
        <s v="オルカン"/>
        <s v="S＆P500"/>
        <s v="NASDAQ100"/>
        <s v="楽天SCHD"/>
        <s v="高配当株"/>
        <s v="米国ETF"/>
        <s v="楽天積立"/>
        <s v="全世界高配当投信"/>
        <s v="J-REAT"/>
        <s v="全世界債権"/>
        <s v="金"/>
        <s v="SBI積立"/>
        <s v="iDecoオルカン"/>
        <s v="DC　先進国株"/>
        <s v="DC　topix"/>
        <s v="年金"/>
        <s v="合計"/>
        <s v="備考"/>
      </sharedItems>
    </cacheField>
    <cacheField name="フィールド2" caption="フィールド2" numFmtId="0">
      <sharedItems containsBlank="1" containsMixedTypes="1" containsNumber="1" containsInteger="1" minValue="54" maxValue="4240"/>
    </cacheField>
    <cacheField name="フィールド3" caption="フィールド3" numFmtId="0">
      <sharedItems containsBlank="1" containsMixedTypes="1" containsNumber="1" containsInteger="1" minValue="0" maxValue="0"/>
    </cacheField>
    <cacheField name="フィールド4" caption="フィールド4" numFmtId="0">
      <sharedItems containsDate="1" containsBlank="1" containsMixedTypes="1" minDate="1899-12-31T00:00:00" maxDate="1900-01-03T04:14:04"/>
    </cacheField>
    <cacheField name="37" numFmtId="0">
      <sharedItems containsString="0" containsBlank="1" containsNumber="1" containsInteger="1" minValue="1" maxValue="13090"/>
    </cacheField>
    <cacheField name="38" numFmtId="0">
      <sharedItems containsString="0" containsBlank="1" containsNumber="1" containsInteger="1" minValue="2" maxValue="17330"/>
    </cacheField>
    <cacheField name="39" numFmtId="0">
      <sharedItems containsString="0" containsBlank="1" containsNumber="1" containsInteger="1" minValue="3" maxValue="21570"/>
    </cacheField>
    <cacheField name="40" numFmtId="0">
      <sharedItems containsString="0" containsBlank="1" containsNumber="1" containsInteger="1" minValue="4" maxValue="25810"/>
    </cacheField>
    <cacheField name="41" numFmtId="0">
      <sharedItems containsString="0" containsBlank="1" containsNumber="1" containsInteger="1" minValue="5" maxValue="30050"/>
    </cacheField>
    <cacheField name="42" numFmtId="0">
      <sharedItems containsBlank="1" containsMixedTypes="1" containsNumber="1" containsInteger="1" minValue="6" maxValue="31610"/>
    </cacheField>
    <cacheField name="43" numFmtId="0">
      <sharedItems containsString="0" containsBlank="1" containsNumber="1" containsInteger="1" minValue="7" maxValue="33170"/>
    </cacheField>
    <cacheField name="44" numFmtId="0">
      <sharedItems containsString="0" containsBlank="1" containsNumber="1" containsInteger="1" minValue="8" maxValue="34730"/>
    </cacheField>
    <cacheField name="45" numFmtId="0">
      <sharedItems containsString="0" containsBlank="1" containsNumber="1" containsInteger="1" minValue="9" maxValue="36290"/>
    </cacheField>
    <cacheField name="46" numFmtId="0">
      <sharedItems containsString="0" containsBlank="1" containsNumber="1" containsInteger="1" minValue="10" maxValue="37850"/>
    </cacheField>
    <cacheField name="47" numFmtId="0">
      <sharedItems containsString="0" containsBlank="1" containsNumber="1" containsInteger="1" minValue="11" maxValue="39410"/>
    </cacheField>
    <cacheField name="48" numFmtId="0">
      <sharedItems containsString="0" containsBlank="1" containsNumber="1" containsInteger="1" minValue="12" maxValue="40970"/>
    </cacheField>
    <cacheField name="49" numFmtId="0">
      <sharedItems containsString="0" containsBlank="1" containsNumber="1" containsInteger="1" minValue="13" maxValue="42530"/>
    </cacheField>
    <cacheField name="50" numFmtId="0">
      <sharedItems containsString="0" containsBlank="1" containsNumber="1" containsInteger="1" minValue="14" maxValue="44090"/>
    </cacheField>
    <cacheField name="51" numFmtId="0">
      <sharedItems containsBlank="1" containsMixedTypes="1" containsNumber="1" containsInteger="1" minValue="15" maxValue="44330"/>
    </cacheField>
    <cacheField name="52" numFmtId="0">
      <sharedItems containsString="0" containsBlank="1" containsNumber="1" containsInteger="1" minValue="16" maxValue="44570"/>
    </cacheField>
    <cacheField name="53" numFmtId="0">
      <sharedItems containsString="0" containsBlank="1" containsNumber="1" containsInteger="1" minValue="17" maxValue="44810"/>
    </cacheField>
    <cacheField name="54" numFmtId="0">
      <sharedItems containsString="0" containsBlank="1" containsNumber="1" containsInteger="1" minValue="18" maxValue="45050"/>
    </cacheField>
    <cacheField name="55" numFmtId="0">
      <sharedItems containsString="0" containsBlank="1" containsNumber="1" containsInteger="1" minValue="19" maxValue="45290"/>
    </cacheField>
    <cacheField name="56" numFmtId="0">
      <sharedItems containsString="0" containsBlank="1" containsNumber="1" containsInteger="1" minValue="20" maxValue="45530"/>
    </cacheField>
    <cacheField name="57" numFmtId="0">
      <sharedItems containsString="0" containsBlank="1" containsNumber="1" containsInteger="1" minValue="21" maxValue="45770"/>
    </cacheField>
    <cacheField name="58" numFmtId="0">
      <sharedItems containsString="0" containsBlank="1" containsNumber="1" containsInteger="1" minValue="22" maxValue="46010"/>
    </cacheField>
    <cacheField name="59" numFmtId="0">
      <sharedItems containsString="0" containsBlank="1" containsNumber="1" containsInteger="1" minValue="23" maxValue="46250"/>
    </cacheField>
    <cacheField name="60" numFmtId="0">
      <sharedItems containsString="0" containsBlank="1" containsNumber="1" containsInteger="1" minValue="24" maxValue="46490"/>
    </cacheField>
    <cacheField name="61" numFmtId="0">
      <sharedItems containsString="0" containsBlank="1" containsNumber="1" containsInteger="1" minValue="25" maxValue="46490"/>
    </cacheField>
    <cacheField name="62" numFmtId="0">
      <sharedItems containsString="0" containsBlank="1" containsNumber="1" containsInteger="1" minValue="26" maxValue="46490"/>
    </cacheField>
    <cacheField name="63" numFmtId="0">
      <sharedItems containsString="0" containsBlank="1" containsNumber="1" containsInteger="1" minValue="27" maxValue="46490"/>
    </cacheField>
    <cacheField name="64" numFmtId="0">
      <sharedItems containsString="0" containsBlank="1" containsNumber="1" containsInteger="1" minValue="28" maxValue="46490"/>
    </cacheField>
    <cacheField name="65" numFmtId="0">
      <sharedItems containsString="0" containsBlank="1" containsNumber="1" containsInteger="1" minValue="29" maxValue="46490"/>
    </cacheField>
    <cacheField name="66" numFmtId="0">
      <sharedItems containsString="0" containsBlank="1" containsNumber="1" containsInteger="1" minValue="30" maxValue="46490"/>
    </cacheField>
    <cacheField name="67" numFmtId="0">
      <sharedItems containsString="0" containsBlank="1" containsNumber="1" containsInteger="1" minValue="31" maxValue="4649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x v="0"/>
    <m/>
    <m/>
    <s v="現在"/>
    <n v="1"/>
    <n v="2"/>
    <n v="3"/>
    <n v="4"/>
    <n v="5"/>
    <n v="6"/>
    <n v="7"/>
    <n v="8"/>
    <n v="9"/>
    <n v="10"/>
    <n v="11"/>
    <n v="12"/>
    <n v="13"/>
    <n v="14"/>
    <n v="15"/>
    <n v="16"/>
    <n v="17"/>
    <n v="18"/>
    <n v="19"/>
    <n v="20"/>
    <n v="21"/>
    <n v="22"/>
    <n v="23"/>
    <n v="24"/>
    <n v="25"/>
    <n v="26"/>
    <n v="27"/>
    <n v="28"/>
    <n v="29"/>
    <n v="30"/>
    <n v="31"/>
  </r>
  <r>
    <x v="1"/>
    <s v="年間投資額"/>
    <s v="変動率"/>
    <d v="2026-01-01T00:00:00"/>
    <n v="2026"/>
    <n v="2027"/>
    <n v="2028"/>
    <n v="2029"/>
    <n v="2030"/>
    <n v="2031"/>
    <n v="2032"/>
    <n v="2033"/>
    <n v="2034"/>
    <n v="2035"/>
    <n v="2036"/>
    <n v="2037"/>
    <n v="2038"/>
    <n v="2039"/>
    <n v="2040"/>
    <n v="2041"/>
    <n v="2042"/>
    <n v="2043"/>
    <n v="2044"/>
    <n v="2045"/>
    <n v="2046"/>
    <n v="2047"/>
    <n v="2048"/>
    <n v="2049"/>
    <n v="2050"/>
    <n v="2051"/>
    <n v="2052"/>
    <n v="2053"/>
    <n v="2054"/>
    <n v="2055"/>
    <n v="2056"/>
  </r>
  <r>
    <x v="2"/>
    <n v="1200"/>
    <n v="0"/>
    <n v="1245"/>
    <n v="2445"/>
    <n v="3645"/>
    <n v="4845"/>
    <n v="6045"/>
    <n v="7245"/>
    <n v="7845"/>
    <n v="8445"/>
    <n v="9045"/>
    <n v="9645"/>
    <n v="10245"/>
    <n v="10845"/>
    <n v="11445"/>
    <n v="12045"/>
    <n v="12645"/>
    <n v="12645"/>
    <n v="12645"/>
    <n v="12645"/>
    <n v="12645"/>
    <n v="12645"/>
    <n v="12645"/>
    <n v="12645"/>
    <n v="12645"/>
    <n v="12645"/>
    <n v="12645"/>
    <n v="12645"/>
    <n v="12645"/>
    <n v="12645"/>
    <n v="12645"/>
    <n v="12645"/>
    <n v="12645"/>
    <n v="12645"/>
  </r>
  <r>
    <x v="3"/>
    <n v="1200"/>
    <n v="0"/>
    <n v="1247"/>
    <n v="2447"/>
    <n v="3647"/>
    <n v="4847"/>
    <n v="6047"/>
    <n v="7247"/>
    <n v="7847"/>
    <n v="8447"/>
    <n v="9047"/>
    <n v="9647"/>
    <n v="10247"/>
    <n v="10847"/>
    <n v="11447"/>
    <n v="12047"/>
    <n v="12647"/>
    <n v="12647"/>
    <n v="12647"/>
    <n v="12647"/>
    <n v="12647"/>
    <n v="12647"/>
    <n v="12647"/>
    <n v="12647"/>
    <n v="12647"/>
    <n v="12647"/>
    <n v="12647"/>
    <n v="12647"/>
    <n v="12647"/>
    <n v="12647"/>
    <n v="12647"/>
    <n v="12647"/>
    <n v="12647"/>
    <n v="12647"/>
  </r>
  <r>
    <x v="4"/>
    <n v="120"/>
    <n v="0"/>
    <n v="128"/>
    <n v="248"/>
    <n v="368"/>
    <n v="488"/>
    <n v="608"/>
    <n v="728"/>
    <n v="848"/>
    <n v="968"/>
    <n v="1088"/>
    <n v="1208"/>
    <n v="1328"/>
    <n v="1448"/>
    <n v="1568"/>
    <n v="1688"/>
    <n v="1808"/>
    <n v="1808"/>
    <n v="1808"/>
    <n v="1808"/>
    <n v="1808"/>
    <n v="1808"/>
    <n v="1808"/>
    <n v="1808"/>
    <n v="1808"/>
    <n v="1808"/>
    <n v="1808"/>
    <n v="1808"/>
    <n v="1808"/>
    <n v="1808"/>
    <n v="1808"/>
    <n v="1808"/>
    <n v="1808"/>
    <n v="1808"/>
  </r>
  <r>
    <x v="5"/>
    <n v="300"/>
    <n v="0"/>
    <n v="531"/>
    <n v="831"/>
    <n v="1131"/>
    <n v="1431"/>
    <n v="1731"/>
    <n v="2031"/>
    <n v="2031"/>
    <n v="2031"/>
    <n v="2031"/>
    <n v="2031"/>
    <n v="2031"/>
    <n v="2031"/>
    <n v="2031"/>
    <n v="2031"/>
    <n v="2031"/>
    <n v="2031"/>
    <n v="2031"/>
    <n v="2031"/>
    <n v="2031"/>
    <n v="2031"/>
    <n v="2031"/>
    <n v="2031"/>
    <n v="2031"/>
    <n v="2031"/>
    <n v="2031"/>
    <n v="2031"/>
    <n v="2031"/>
    <n v="2031"/>
    <n v="2031"/>
    <n v="2031"/>
    <n v="2031"/>
    <n v="2031"/>
  </r>
  <r>
    <x v="6"/>
    <n v="300"/>
    <n v="0"/>
    <n v="3384"/>
    <n v="3684"/>
    <n v="3984"/>
    <n v="4284"/>
    <n v="4584"/>
    <n v="4884"/>
    <n v="4884"/>
    <n v="4884"/>
    <n v="4884"/>
    <n v="4884"/>
    <n v="4884"/>
    <n v="4884"/>
    <n v="4884"/>
    <n v="4884"/>
    <n v="4884"/>
    <n v="4884"/>
    <n v="4884"/>
    <n v="4884"/>
    <n v="4884"/>
    <n v="4884"/>
    <n v="4884"/>
    <n v="4884"/>
    <n v="4884"/>
    <n v="4884"/>
    <n v="4884"/>
    <n v="4884"/>
    <n v="4884"/>
    <n v="4884"/>
    <n v="4884"/>
    <n v="4884"/>
    <n v="4884"/>
    <n v="4884"/>
  </r>
  <r>
    <x v="7"/>
    <n v="100"/>
    <n v="0"/>
    <n v="1248"/>
    <n v="1348"/>
    <n v="1448"/>
    <n v="1548"/>
    <n v="1648"/>
    <n v="1748"/>
    <n v="1748"/>
    <n v="1748"/>
    <n v="1748"/>
    <n v="1748"/>
    <n v="1748"/>
    <n v="1748"/>
    <n v="1748"/>
    <n v="1748"/>
    <n v="1748"/>
    <n v="1748"/>
    <n v="1748"/>
    <n v="1748"/>
    <n v="1748"/>
    <n v="1748"/>
    <n v="1748"/>
    <n v="1748"/>
    <n v="1748"/>
    <n v="1748"/>
    <n v="1748"/>
    <n v="1748"/>
    <n v="1748"/>
    <n v="1748"/>
    <n v="1748"/>
    <n v="1748"/>
    <n v="1748"/>
    <n v="1748"/>
  </r>
  <r>
    <x v="8"/>
    <n v="3220"/>
    <m/>
    <n v="7783"/>
    <n v="11003"/>
    <n v="14223"/>
    <n v="17443"/>
    <n v="20663"/>
    <n v="23883"/>
    <n v="25203"/>
    <n v="26523"/>
    <n v="27843"/>
    <n v="29163"/>
    <n v="30483"/>
    <n v="31803"/>
    <n v="33123"/>
    <n v="34443"/>
    <n v="35763"/>
    <n v="35763"/>
    <n v="35763"/>
    <n v="35763"/>
    <n v="35763"/>
    <n v="35763"/>
    <n v="35763"/>
    <n v="35763"/>
    <n v="35763"/>
    <n v="35763"/>
    <n v="35763"/>
    <n v="35763"/>
    <n v="35763"/>
    <n v="35763"/>
    <n v="35763"/>
    <n v="35763"/>
    <n v="35763"/>
    <n v="35763"/>
  </r>
  <r>
    <x v="9"/>
    <n v="180"/>
    <n v="0"/>
    <n v="73"/>
    <n v="253"/>
    <n v="433"/>
    <n v="613"/>
    <n v="793"/>
    <n v="973"/>
    <n v="973"/>
    <n v="973"/>
    <n v="973"/>
    <n v="973"/>
    <n v="973"/>
    <n v="973"/>
    <n v="973"/>
    <n v="973"/>
    <n v="973"/>
    <n v="973"/>
    <n v="973"/>
    <n v="973"/>
    <n v="973"/>
    <n v="973"/>
    <n v="973"/>
    <n v="973"/>
    <n v="973"/>
    <n v="973"/>
    <n v="973"/>
    <n v="973"/>
    <n v="973"/>
    <n v="973"/>
    <n v="973"/>
    <n v="973"/>
    <n v="973"/>
    <n v="973"/>
  </r>
  <r>
    <x v="10"/>
    <n v="120"/>
    <n v="0"/>
    <n v="0"/>
    <n v="120"/>
    <n v="240"/>
    <n v="360"/>
    <n v="480"/>
    <n v="600"/>
    <n v="600"/>
    <n v="600"/>
    <n v="600"/>
    <n v="600"/>
    <n v="600"/>
    <n v="600"/>
    <n v="600"/>
    <n v="600"/>
    <n v="600"/>
    <n v="600"/>
    <n v="600"/>
    <n v="600"/>
    <n v="600"/>
    <n v="600"/>
    <n v="600"/>
    <n v="600"/>
    <n v="600"/>
    <n v="600"/>
    <n v="600"/>
    <n v="600"/>
    <n v="600"/>
    <n v="600"/>
    <n v="600"/>
    <n v="600"/>
    <n v="600"/>
    <n v="600"/>
  </r>
  <r>
    <x v="11"/>
    <n v="240"/>
    <n v="0"/>
    <n v="0"/>
    <n v="240"/>
    <n v="480"/>
    <n v="720"/>
    <n v="960"/>
    <n v="1200"/>
    <n v="1200"/>
    <n v="1200"/>
    <n v="1200"/>
    <n v="1200"/>
    <n v="1200"/>
    <n v="1200"/>
    <n v="1200"/>
    <n v="1200"/>
    <n v="1200"/>
    <n v="1200"/>
    <n v="1200"/>
    <n v="1200"/>
    <n v="1200"/>
    <n v="1200"/>
    <n v="1200"/>
    <n v="1200"/>
    <n v="1200"/>
    <n v="1200"/>
    <n v="1200"/>
    <n v="1200"/>
    <n v="1200"/>
    <n v="1200"/>
    <n v="1200"/>
    <n v="1200"/>
    <n v="1200"/>
    <n v="1200"/>
  </r>
  <r>
    <x v="12"/>
    <n v="60"/>
    <n v="0"/>
    <n v="299"/>
    <n v="359"/>
    <n v="419"/>
    <n v="479"/>
    <n v="539"/>
    <n v="599"/>
    <n v="599"/>
    <n v="599"/>
    <n v="599"/>
    <n v="599"/>
    <n v="599"/>
    <n v="599"/>
    <n v="599"/>
    <n v="599"/>
    <n v="599"/>
    <n v="599"/>
    <n v="599"/>
    <n v="599"/>
    <n v="599"/>
    <n v="599"/>
    <n v="599"/>
    <n v="599"/>
    <n v="599"/>
    <n v="599"/>
    <n v="599"/>
    <n v="599"/>
    <n v="599"/>
    <n v="599"/>
    <n v="599"/>
    <n v="599"/>
    <n v="599"/>
    <n v="599"/>
  </r>
  <r>
    <x v="13"/>
    <n v="600"/>
    <m/>
    <n v="372"/>
    <n v="972"/>
    <n v="1572"/>
    <n v="2172"/>
    <n v="2772"/>
    <n v="3372"/>
    <n v="3372"/>
    <n v="3372"/>
    <n v="3372"/>
    <n v="3372"/>
    <n v="3372"/>
    <n v="3372"/>
    <n v="3372"/>
    <n v="3372"/>
    <n v="3372"/>
    <n v="3372"/>
    <n v="3372"/>
    <n v="3372"/>
    <n v="3372"/>
    <n v="3372"/>
    <n v="3372"/>
    <n v="3372"/>
    <n v="3372"/>
    <n v="3372"/>
    <n v="3372"/>
    <n v="3372"/>
    <n v="3372"/>
    <n v="3372"/>
    <n v="3372"/>
    <n v="3372"/>
    <n v="3372"/>
    <n v="3372"/>
  </r>
  <r>
    <x v="14"/>
    <n v="240"/>
    <n v="0"/>
    <n v="256"/>
    <n v="496"/>
    <n v="736"/>
    <n v="976"/>
    <n v="1216"/>
    <n v="1456"/>
    <n v="3035"/>
    <n v="3275"/>
    <n v="3515"/>
    <n v="3755"/>
    <n v="3995"/>
    <n v="4235"/>
    <n v="4475"/>
    <n v="4715"/>
    <n v="4955"/>
    <n v="5195"/>
    <n v="5435"/>
    <n v="5675"/>
    <n v="5915"/>
    <n v="6155"/>
    <n v="6395"/>
    <n v="6635"/>
    <n v="6875"/>
    <n v="7115"/>
    <n v="7355"/>
    <n v="7355"/>
    <n v="7355"/>
    <n v="7355"/>
    <n v="7355"/>
    <n v="7355"/>
    <n v="7355"/>
    <n v="7355"/>
  </r>
  <r>
    <x v="15"/>
    <n v="126"/>
    <n v="0"/>
    <n v="297"/>
    <n v="423"/>
    <n v="549"/>
    <n v="675"/>
    <n v="801"/>
    <n v="927"/>
    <m/>
    <m/>
    <m/>
    <m/>
    <m/>
    <m/>
    <m/>
    <m/>
    <m/>
    <m/>
    <m/>
    <m/>
    <m/>
    <m/>
    <m/>
    <m/>
    <m/>
    <m/>
    <m/>
    <m/>
    <m/>
    <m/>
    <m/>
    <m/>
    <m/>
    <m/>
  </r>
  <r>
    <x v="16"/>
    <n v="54"/>
    <n v="0"/>
    <n v="142"/>
    <n v="196"/>
    <n v="250"/>
    <n v="304"/>
    <n v="358"/>
    <n v="412"/>
    <m/>
    <m/>
    <m/>
    <m/>
    <m/>
    <m/>
    <m/>
    <m/>
    <m/>
    <m/>
    <m/>
    <m/>
    <m/>
    <m/>
    <m/>
    <m/>
    <m/>
    <m/>
    <m/>
    <m/>
    <m/>
    <m/>
    <m/>
    <m/>
    <m/>
    <m/>
  </r>
  <r>
    <x v="17"/>
    <n v="420"/>
    <m/>
    <n v="695"/>
    <n v="1115"/>
    <n v="1535"/>
    <n v="1955"/>
    <n v="2375"/>
    <n v="2795"/>
    <n v="3035"/>
    <n v="3275"/>
    <n v="3515"/>
    <n v="3755"/>
    <n v="3995"/>
    <n v="4235"/>
    <n v="4475"/>
    <n v="4715"/>
    <n v="4955"/>
    <n v="5195"/>
    <n v="5435"/>
    <n v="5675"/>
    <n v="5915"/>
    <n v="6155"/>
    <n v="6395"/>
    <n v="6635"/>
    <n v="6875"/>
    <n v="7115"/>
    <n v="7355"/>
    <n v="7355"/>
    <n v="7355"/>
    <n v="7355"/>
    <n v="7355"/>
    <n v="7355"/>
    <n v="7355"/>
    <n v="7355"/>
  </r>
  <r>
    <x v="18"/>
    <n v="4240"/>
    <m/>
    <n v="8850"/>
    <n v="13090"/>
    <n v="17330"/>
    <n v="21570"/>
    <n v="25810"/>
    <n v="30050"/>
    <n v="31610"/>
    <n v="33170"/>
    <n v="34730"/>
    <n v="36290"/>
    <n v="37850"/>
    <n v="39410"/>
    <n v="40970"/>
    <n v="42530"/>
    <n v="44090"/>
    <n v="44330"/>
    <n v="44570"/>
    <n v="44810"/>
    <n v="45050"/>
    <n v="45290"/>
    <n v="45530"/>
    <n v="45770"/>
    <n v="46010"/>
    <n v="46250"/>
    <n v="46490"/>
    <n v="46490"/>
    <n v="46490"/>
    <n v="46490"/>
    <n v="46490"/>
    <n v="46490"/>
    <n v="46490"/>
    <n v="46490"/>
  </r>
  <r>
    <x v="19"/>
    <m/>
    <m/>
    <m/>
    <m/>
    <m/>
    <m/>
    <m/>
    <m/>
    <s v="41歳からインデックス11万円とiDeCo2万円のみ積立"/>
    <m/>
    <m/>
    <m/>
    <m/>
    <m/>
    <m/>
    <m/>
    <m/>
    <s v="50歳でindex積み立て終了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99BA03-BB46-4BFE-A168-56DACC276ECF}" name="ピボットテーブル1" cacheId="3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3:D24" firstHeaderRow="0" firstDataRow="1" firstDataCol="1"/>
  <pivotFields count="35">
    <pivotField axis="axisRow" showAll="0">
      <items count="21">
        <item x="12"/>
        <item x="16"/>
        <item x="15"/>
        <item x="14"/>
        <item x="10"/>
        <item x="4"/>
        <item x="3"/>
        <item x="13"/>
        <item x="2"/>
        <item x="5"/>
        <item x="8"/>
        <item x="0"/>
        <item x="6"/>
        <item x="18"/>
        <item x="1"/>
        <item x="9"/>
        <item x="11"/>
        <item x="17"/>
        <item x="19"/>
        <item x="7"/>
        <item t="default"/>
      </items>
    </pivotField>
    <pivotField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合計 / 37" fld="4" baseField="0" baseItem="0"/>
    <dataField name="合計 / 40" fld="7" baseField="0" baseItem="0"/>
    <dataField name="合計 / 45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0AD3F-3009-4CEC-AC65-904FF90D5076}">
  <dimension ref="A3:D24"/>
  <sheetViews>
    <sheetView workbookViewId="0">
      <selection activeCell="B24" sqref="B24"/>
    </sheetView>
  </sheetViews>
  <sheetFormatPr defaultRowHeight="18.75" x14ac:dyDescent="0.4"/>
  <cols>
    <col min="1" max="1" width="17.25" bestFit="1" customWidth="1"/>
    <col min="2" max="4" width="9.75" bestFit="1" customWidth="1"/>
  </cols>
  <sheetData>
    <row r="3" spans="1:4" x14ac:dyDescent="0.4">
      <c r="A3" s="82" t="s">
        <v>25</v>
      </c>
      <c r="B3" t="s">
        <v>48</v>
      </c>
      <c r="C3" t="s">
        <v>47</v>
      </c>
      <c r="D3" t="s">
        <v>49</v>
      </c>
    </row>
    <row r="4" spans="1:4" x14ac:dyDescent="0.4">
      <c r="A4" s="83" t="s">
        <v>26</v>
      </c>
      <c r="B4" s="84">
        <v>359</v>
      </c>
      <c r="C4" s="84">
        <v>539</v>
      </c>
      <c r="D4" s="84">
        <v>599</v>
      </c>
    </row>
    <row r="5" spans="1:4" x14ac:dyDescent="0.4">
      <c r="A5" s="83" t="s">
        <v>27</v>
      </c>
      <c r="B5" s="84">
        <v>196</v>
      </c>
      <c r="C5" s="84">
        <v>358</v>
      </c>
      <c r="D5" s="84"/>
    </row>
    <row r="6" spans="1:4" x14ac:dyDescent="0.4">
      <c r="A6" s="83" t="s">
        <v>28</v>
      </c>
      <c r="B6" s="84">
        <v>423</v>
      </c>
      <c r="C6" s="84">
        <v>801</v>
      </c>
      <c r="D6" s="84"/>
    </row>
    <row r="7" spans="1:4" x14ac:dyDescent="0.4">
      <c r="A7" s="83" t="s">
        <v>29</v>
      </c>
      <c r="B7" s="84">
        <v>496</v>
      </c>
      <c r="C7" s="84">
        <v>1216</v>
      </c>
      <c r="D7" s="84">
        <v>3755</v>
      </c>
    </row>
    <row r="8" spans="1:4" x14ac:dyDescent="0.4">
      <c r="A8" s="83" t="s">
        <v>30</v>
      </c>
      <c r="B8" s="84">
        <v>120</v>
      </c>
      <c r="C8" s="84">
        <v>480</v>
      </c>
      <c r="D8" s="84">
        <v>600</v>
      </c>
    </row>
    <row r="9" spans="1:4" x14ac:dyDescent="0.4">
      <c r="A9" s="83" t="s">
        <v>31</v>
      </c>
      <c r="B9" s="84">
        <v>248</v>
      </c>
      <c r="C9" s="84">
        <v>608</v>
      </c>
      <c r="D9" s="84">
        <v>1208</v>
      </c>
    </row>
    <row r="10" spans="1:4" x14ac:dyDescent="0.4">
      <c r="A10" s="83" t="s">
        <v>32</v>
      </c>
      <c r="B10" s="84">
        <v>2447</v>
      </c>
      <c r="C10" s="84">
        <v>6047</v>
      </c>
      <c r="D10" s="84">
        <v>9647</v>
      </c>
    </row>
    <row r="11" spans="1:4" x14ac:dyDescent="0.4">
      <c r="A11" s="83" t="s">
        <v>33</v>
      </c>
      <c r="B11" s="84">
        <v>972</v>
      </c>
      <c r="C11" s="84">
        <v>2772</v>
      </c>
      <c r="D11" s="84">
        <v>3372</v>
      </c>
    </row>
    <row r="12" spans="1:4" x14ac:dyDescent="0.4">
      <c r="A12" s="83" t="s">
        <v>34</v>
      </c>
      <c r="B12" s="84">
        <v>2445</v>
      </c>
      <c r="C12" s="84">
        <v>6045</v>
      </c>
      <c r="D12" s="84">
        <v>9645</v>
      </c>
    </row>
    <row r="13" spans="1:4" x14ac:dyDescent="0.4">
      <c r="A13" s="83" t="s">
        <v>35</v>
      </c>
      <c r="B13" s="84">
        <v>831</v>
      </c>
      <c r="C13" s="84">
        <v>1731</v>
      </c>
      <c r="D13" s="84">
        <v>2031</v>
      </c>
    </row>
    <row r="14" spans="1:4" x14ac:dyDescent="0.4">
      <c r="A14" s="83" t="s">
        <v>36</v>
      </c>
      <c r="B14" s="84">
        <v>11003</v>
      </c>
      <c r="C14" s="84">
        <v>20663</v>
      </c>
      <c r="D14" s="84">
        <v>29163</v>
      </c>
    </row>
    <row r="15" spans="1:4" x14ac:dyDescent="0.4">
      <c r="A15" s="83" t="s">
        <v>37</v>
      </c>
      <c r="B15" s="84">
        <v>1</v>
      </c>
      <c r="C15" s="84">
        <v>4</v>
      </c>
      <c r="D15" s="84">
        <v>9</v>
      </c>
    </row>
    <row r="16" spans="1:4" x14ac:dyDescent="0.4">
      <c r="A16" s="83" t="s">
        <v>38</v>
      </c>
      <c r="B16" s="84">
        <v>3684</v>
      </c>
      <c r="C16" s="84">
        <v>4584</v>
      </c>
      <c r="D16" s="84">
        <v>4884</v>
      </c>
    </row>
    <row r="17" spans="1:4" x14ac:dyDescent="0.4">
      <c r="A17" s="83" t="s">
        <v>39</v>
      </c>
      <c r="B17" s="84">
        <v>13090</v>
      </c>
      <c r="C17" s="84">
        <v>25810</v>
      </c>
      <c r="D17" s="84">
        <v>36290</v>
      </c>
    </row>
    <row r="18" spans="1:4" x14ac:dyDescent="0.4">
      <c r="A18" s="83" t="s">
        <v>40</v>
      </c>
      <c r="B18" s="84">
        <v>2026</v>
      </c>
      <c r="C18" s="84">
        <v>2029</v>
      </c>
      <c r="D18" s="84">
        <v>2034</v>
      </c>
    </row>
    <row r="19" spans="1:4" x14ac:dyDescent="0.4">
      <c r="A19" s="83" t="s">
        <v>41</v>
      </c>
      <c r="B19" s="84">
        <v>253</v>
      </c>
      <c r="C19" s="84">
        <v>793</v>
      </c>
      <c r="D19" s="84">
        <v>973</v>
      </c>
    </row>
    <row r="20" spans="1:4" x14ac:dyDescent="0.4">
      <c r="A20" s="83" t="s">
        <v>42</v>
      </c>
      <c r="B20" s="84">
        <v>240</v>
      </c>
      <c r="C20" s="84">
        <v>960</v>
      </c>
      <c r="D20" s="84">
        <v>1200</v>
      </c>
    </row>
    <row r="21" spans="1:4" x14ac:dyDescent="0.4">
      <c r="A21" s="83" t="s">
        <v>43</v>
      </c>
      <c r="B21" s="84">
        <v>1115</v>
      </c>
      <c r="C21" s="84">
        <v>2375</v>
      </c>
      <c r="D21" s="84">
        <v>3755</v>
      </c>
    </row>
    <row r="22" spans="1:4" x14ac:dyDescent="0.4">
      <c r="A22" s="83" t="s">
        <v>44</v>
      </c>
      <c r="B22" s="84"/>
      <c r="C22" s="84"/>
      <c r="D22" s="84"/>
    </row>
    <row r="23" spans="1:4" x14ac:dyDescent="0.4">
      <c r="A23" s="83" t="s">
        <v>45</v>
      </c>
      <c r="B23" s="84">
        <v>1348</v>
      </c>
      <c r="C23" s="84">
        <v>1648</v>
      </c>
      <c r="D23" s="84">
        <v>1748</v>
      </c>
    </row>
    <row r="24" spans="1:4" x14ac:dyDescent="0.4">
      <c r="A24" s="83" t="s">
        <v>46</v>
      </c>
      <c r="B24" s="84">
        <v>41297</v>
      </c>
      <c r="C24" s="84">
        <v>79463</v>
      </c>
      <c r="D24" s="84">
        <v>110913</v>
      </c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88912-2F75-48F4-8AC2-3BAD7722AB39}">
  <sheetPr codeName="Sheet2"/>
  <dimension ref="A1:AI29"/>
  <sheetViews>
    <sheetView showGridLines="0" tabSelected="1" zoomScale="95" zoomScaleNormal="95" workbookViewId="0">
      <selection activeCell="P14" sqref="P14"/>
    </sheetView>
  </sheetViews>
  <sheetFormatPr defaultRowHeight="18.75" x14ac:dyDescent="0.4"/>
  <cols>
    <col min="1" max="1" width="17.25" bestFit="1" customWidth="1"/>
    <col min="2" max="2" width="17.25" customWidth="1"/>
    <col min="3" max="3" width="6.75" customWidth="1"/>
    <col min="4" max="4" width="11.875" bestFit="1" customWidth="1"/>
  </cols>
  <sheetData>
    <row r="1" spans="1:35" x14ac:dyDescent="0.4">
      <c r="A1" s="32" t="s">
        <v>50</v>
      </c>
      <c r="B1" s="33"/>
      <c r="C1" s="33"/>
      <c r="D1" s="33"/>
      <c r="E1" s="34">
        <v>37</v>
      </c>
      <c r="F1" s="35">
        <f>E1+1</f>
        <v>38</v>
      </c>
      <c r="G1" s="35">
        <f t="shared" ref="G1:I1" si="0">F1+1</f>
        <v>39</v>
      </c>
      <c r="H1" s="36">
        <f t="shared" si="0"/>
        <v>40</v>
      </c>
      <c r="I1" s="37">
        <f t="shared" si="0"/>
        <v>41</v>
      </c>
      <c r="J1" s="35">
        <f t="shared" ref="J1" si="1">I1+1</f>
        <v>42</v>
      </c>
      <c r="K1" s="35">
        <f t="shared" ref="K1" si="2">J1+1</f>
        <v>43</v>
      </c>
      <c r="L1" s="35">
        <f t="shared" ref="L1" si="3">K1+1</f>
        <v>44</v>
      </c>
      <c r="M1" s="35">
        <f t="shared" ref="M1" si="4">L1+1</f>
        <v>45</v>
      </c>
      <c r="N1" s="35">
        <f t="shared" ref="N1" si="5">M1+1</f>
        <v>46</v>
      </c>
      <c r="O1" s="35">
        <f t="shared" ref="O1" si="6">N1+1</f>
        <v>47</v>
      </c>
      <c r="P1" s="35">
        <f t="shared" ref="P1" si="7">O1+1</f>
        <v>48</v>
      </c>
      <c r="Q1" s="35">
        <f t="shared" ref="Q1" si="8">P1+1</f>
        <v>49</v>
      </c>
      <c r="R1" s="37">
        <f t="shared" ref="R1" si="9">Q1+1</f>
        <v>50</v>
      </c>
      <c r="S1" s="35">
        <f t="shared" ref="S1" si="10">R1+1</f>
        <v>51</v>
      </c>
      <c r="T1" s="35">
        <f t="shared" ref="T1" si="11">S1+1</f>
        <v>52</v>
      </c>
      <c r="U1" s="35">
        <f t="shared" ref="U1" si="12">T1+1</f>
        <v>53</v>
      </c>
      <c r="V1" s="35">
        <f t="shared" ref="V1" si="13">U1+1</f>
        <v>54</v>
      </c>
      <c r="W1" s="35">
        <f t="shared" ref="W1" si="14">V1+1</f>
        <v>55</v>
      </c>
      <c r="X1" s="35">
        <f t="shared" ref="X1" si="15">W1+1</f>
        <v>56</v>
      </c>
      <c r="Y1" s="35">
        <f t="shared" ref="Y1" si="16">X1+1</f>
        <v>57</v>
      </c>
      <c r="Z1" s="35">
        <f t="shared" ref="Z1" si="17">Y1+1</f>
        <v>58</v>
      </c>
      <c r="AA1" s="35">
        <f t="shared" ref="AA1" si="18">Z1+1</f>
        <v>59</v>
      </c>
      <c r="AB1" s="36">
        <f t="shared" ref="AB1" si="19">AA1+1</f>
        <v>60</v>
      </c>
      <c r="AC1" s="38">
        <f t="shared" ref="AC1" si="20">AB1+1</f>
        <v>61</v>
      </c>
      <c r="AD1" s="35">
        <f t="shared" ref="AD1" si="21">AC1+1</f>
        <v>62</v>
      </c>
      <c r="AE1" s="35">
        <f t="shared" ref="AE1" si="22">AD1+1</f>
        <v>63</v>
      </c>
      <c r="AF1" s="35">
        <f t="shared" ref="AF1" si="23">AE1+1</f>
        <v>64</v>
      </c>
      <c r="AG1" s="35">
        <f t="shared" ref="AG1" si="24">AF1+1</f>
        <v>65</v>
      </c>
      <c r="AH1" s="35">
        <f t="shared" ref="AH1" si="25">AG1+1</f>
        <v>66</v>
      </c>
      <c r="AI1" s="39">
        <f t="shared" ref="AI1" si="26">AH1+1</f>
        <v>67</v>
      </c>
    </row>
    <row r="2" spans="1:35" x14ac:dyDescent="0.4">
      <c r="A2" s="68" t="s">
        <v>0</v>
      </c>
      <c r="B2" s="70"/>
      <c r="C2" s="69"/>
      <c r="D2" s="2" t="s">
        <v>1</v>
      </c>
      <c r="E2" s="1">
        <v>1</v>
      </c>
      <c r="F2" s="3">
        <v>2</v>
      </c>
      <c r="G2" s="1">
        <v>3</v>
      </c>
      <c r="H2" s="2">
        <v>4</v>
      </c>
      <c r="I2" s="72">
        <v>5</v>
      </c>
      <c r="J2" s="3">
        <v>6</v>
      </c>
      <c r="K2" s="1">
        <v>7</v>
      </c>
      <c r="L2" s="1">
        <v>8</v>
      </c>
      <c r="M2" s="2">
        <v>9</v>
      </c>
      <c r="N2" s="1">
        <v>10</v>
      </c>
      <c r="O2" s="3">
        <v>11</v>
      </c>
      <c r="P2" s="1">
        <v>12</v>
      </c>
      <c r="Q2" s="1">
        <v>13</v>
      </c>
      <c r="R2" s="22">
        <v>14</v>
      </c>
      <c r="S2" s="3">
        <v>15</v>
      </c>
      <c r="T2" s="1">
        <v>16</v>
      </c>
      <c r="U2" s="1">
        <v>17</v>
      </c>
      <c r="V2" s="1">
        <v>18</v>
      </c>
      <c r="W2" s="2">
        <v>19</v>
      </c>
      <c r="X2" s="1">
        <v>20</v>
      </c>
      <c r="Y2" s="3">
        <v>21</v>
      </c>
      <c r="Z2" s="1">
        <v>22</v>
      </c>
      <c r="AA2" s="1">
        <v>23</v>
      </c>
      <c r="AB2" s="2">
        <v>24</v>
      </c>
      <c r="AC2" s="31">
        <v>25</v>
      </c>
      <c r="AD2" s="1">
        <v>26</v>
      </c>
      <c r="AE2" s="1">
        <v>27</v>
      </c>
      <c r="AF2" s="1">
        <v>28</v>
      </c>
      <c r="AG2" s="2">
        <v>29</v>
      </c>
      <c r="AH2" s="1">
        <v>30</v>
      </c>
      <c r="AI2" s="40">
        <v>31</v>
      </c>
    </row>
    <row r="3" spans="1:35" x14ac:dyDescent="0.4">
      <c r="A3" s="68" t="s">
        <v>2</v>
      </c>
      <c r="B3" s="70" t="s">
        <v>23</v>
      </c>
      <c r="C3" s="69" t="s">
        <v>3</v>
      </c>
      <c r="D3" s="5">
        <v>46023</v>
      </c>
      <c r="E3" s="1">
        <v>2026</v>
      </c>
      <c r="F3" s="3">
        <f>E3+1</f>
        <v>2027</v>
      </c>
      <c r="G3" s="1">
        <f t="shared" ref="G3:AI3" si="27">F3+1</f>
        <v>2028</v>
      </c>
      <c r="H3" s="2">
        <f t="shared" si="27"/>
        <v>2029</v>
      </c>
      <c r="I3" s="72">
        <f t="shared" si="27"/>
        <v>2030</v>
      </c>
      <c r="J3" s="3">
        <f t="shared" si="27"/>
        <v>2031</v>
      </c>
      <c r="K3" s="1">
        <f t="shared" si="27"/>
        <v>2032</v>
      </c>
      <c r="L3" s="1">
        <f t="shared" si="27"/>
        <v>2033</v>
      </c>
      <c r="M3" s="2">
        <f t="shared" si="27"/>
        <v>2034</v>
      </c>
      <c r="N3" s="1">
        <f t="shared" si="27"/>
        <v>2035</v>
      </c>
      <c r="O3" s="3">
        <f t="shared" si="27"/>
        <v>2036</v>
      </c>
      <c r="P3" s="1">
        <f t="shared" si="27"/>
        <v>2037</v>
      </c>
      <c r="Q3" s="1">
        <f t="shared" si="27"/>
        <v>2038</v>
      </c>
      <c r="R3" s="22">
        <f t="shared" si="27"/>
        <v>2039</v>
      </c>
      <c r="S3" s="3">
        <f t="shared" si="27"/>
        <v>2040</v>
      </c>
      <c r="T3" s="1">
        <f t="shared" si="27"/>
        <v>2041</v>
      </c>
      <c r="U3" s="1">
        <f t="shared" si="27"/>
        <v>2042</v>
      </c>
      <c r="V3" s="1">
        <f t="shared" si="27"/>
        <v>2043</v>
      </c>
      <c r="W3" s="2">
        <f t="shared" si="27"/>
        <v>2044</v>
      </c>
      <c r="X3" s="1">
        <f t="shared" si="27"/>
        <v>2045</v>
      </c>
      <c r="Y3" s="3">
        <f t="shared" si="27"/>
        <v>2046</v>
      </c>
      <c r="Z3" s="1">
        <f t="shared" si="27"/>
        <v>2047</v>
      </c>
      <c r="AA3" s="1">
        <f t="shared" si="27"/>
        <v>2048</v>
      </c>
      <c r="AB3" s="2">
        <f t="shared" si="27"/>
        <v>2049</v>
      </c>
      <c r="AC3" s="31">
        <f t="shared" si="27"/>
        <v>2050</v>
      </c>
      <c r="AD3" s="1">
        <f t="shared" si="27"/>
        <v>2051</v>
      </c>
      <c r="AE3" s="1">
        <f t="shared" si="27"/>
        <v>2052</v>
      </c>
      <c r="AF3" s="1">
        <f t="shared" si="27"/>
        <v>2053</v>
      </c>
      <c r="AG3" s="2">
        <f t="shared" si="27"/>
        <v>2054</v>
      </c>
      <c r="AH3" s="1">
        <f t="shared" si="27"/>
        <v>2055</v>
      </c>
      <c r="AI3" s="40">
        <f t="shared" si="27"/>
        <v>2056</v>
      </c>
    </row>
    <row r="4" spans="1:35" x14ac:dyDescent="0.4">
      <c r="A4" s="41" t="s">
        <v>4</v>
      </c>
      <c r="B4" s="75">
        <v>1200</v>
      </c>
      <c r="C4" s="42">
        <v>0</v>
      </c>
      <c r="D4" s="51">
        <f>1770-(75*7)</f>
        <v>1245</v>
      </c>
      <c r="E4" s="20">
        <f>D4*(1+$C4)+$B4</f>
        <v>2445</v>
      </c>
      <c r="F4" s="20">
        <f>E4*(1+$C4)+$B4</f>
        <v>3645</v>
      </c>
      <c r="G4" s="20">
        <f t="shared" ref="G4" si="28">F4*(1+$C4)+$B4</f>
        <v>4845</v>
      </c>
      <c r="H4" s="20">
        <f>G4*(1+$C4)+$B4</f>
        <v>6045</v>
      </c>
      <c r="I4" s="23">
        <f>H4*(1+$C4)+$B4</f>
        <v>7245</v>
      </c>
      <c r="J4" s="20">
        <f>I4*(1+$C4)+600</f>
        <v>7845</v>
      </c>
      <c r="K4" s="20">
        <f>J4*(1+$C4)+600</f>
        <v>8445</v>
      </c>
      <c r="L4" s="20">
        <f t="shared" ref="L4:Q4" si="29">K4*(1+$C4)+600</f>
        <v>9045</v>
      </c>
      <c r="M4" s="20">
        <f t="shared" si="29"/>
        <v>9645</v>
      </c>
      <c r="N4" s="20">
        <f t="shared" si="29"/>
        <v>10245</v>
      </c>
      <c r="O4" s="20">
        <f t="shared" si="29"/>
        <v>10845</v>
      </c>
      <c r="P4" s="20">
        <f t="shared" si="29"/>
        <v>11445</v>
      </c>
      <c r="Q4" s="20">
        <f t="shared" si="29"/>
        <v>12045</v>
      </c>
      <c r="R4" s="23">
        <f>Q4*(1+$C4)+600</f>
        <v>12645</v>
      </c>
      <c r="S4" s="20">
        <f>R4*(1+$C4)</f>
        <v>12645</v>
      </c>
      <c r="T4" s="20">
        <f t="shared" ref="T4:AA4" si="30">S4*(1+$C4)</f>
        <v>12645</v>
      </c>
      <c r="U4" s="20">
        <f t="shared" si="30"/>
        <v>12645</v>
      </c>
      <c r="V4" s="20">
        <f t="shared" si="30"/>
        <v>12645</v>
      </c>
      <c r="W4" s="20">
        <f t="shared" si="30"/>
        <v>12645</v>
      </c>
      <c r="X4" s="20">
        <f t="shared" si="30"/>
        <v>12645</v>
      </c>
      <c r="Y4" s="20">
        <f t="shared" si="30"/>
        <v>12645</v>
      </c>
      <c r="Z4" s="20">
        <f t="shared" si="30"/>
        <v>12645</v>
      </c>
      <c r="AA4" s="20">
        <f t="shared" si="30"/>
        <v>12645</v>
      </c>
      <c r="AB4" s="20">
        <f>AA4*(1+$C4)</f>
        <v>12645</v>
      </c>
      <c r="AC4" s="20">
        <f t="shared" ref="AC4:AI4" si="31">AB4*(1+$C4)</f>
        <v>12645</v>
      </c>
      <c r="AD4" s="20">
        <f t="shared" si="31"/>
        <v>12645</v>
      </c>
      <c r="AE4" s="20">
        <f t="shared" si="31"/>
        <v>12645</v>
      </c>
      <c r="AF4" s="20">
        <f t="shared" si="31"/>
        <v>12645</v>
      </c>
      <c r="AG4" s="20">
        <f t="shared" si="31"/>
        <v>12645</v>
      </c>
      <c r="AH4" s="20">
        <f t="shared" si="31"/>
        <v>12645</v>
      </c>
      <c r="AI4" s="59">
        <f t="shared" si="31"/>
        <v>12645</v>
      </c>
    </row>
    <row r="5" spans="1:35" x14ac:dyDescent="0.4">
      <c r="A5" s="41" t="s">
        <v>5</v>
      </c>
      <c r="B5" s="75">
        <v>1200</v>
      </c>
      <c r="C5" s="42">
        <v>0</v>
      </c>
      <c r="D5" s="51">
        <f>-(75+7)+1329</f>
        <v>1247</v>
      </c>
      <c r="E5" s="20">
        <f>D5*(1+$C5)+$B5</f>
        <v>2447</v>
      </c>
      <c r="F5" s="20">
        <f t="shared" ref="F5:H5" si="32">E5*(1+$C5)+$B5</f>
        <v>3647</v>
      </c>
      <c r="G5" s="20">
        <f t="shared" si="32"/>
        <v>4847</v>
      </c>
      <c r="H5" s="20">
        <f t="shared" si="32"/>
        <v>6047</v>
      </c>
      <c r="I5" s="23">
        <f>H5*(1+$C5)+$B5</f>
        <v>7247</v>
      </c>
      <c r="J5" s="20">
        <f>I5*(1+$C5)+600</f>
        <v>7847</v>
      </c>
      <c r="K5" s="20">
        <f t="shared" ref="K5" si="33">J5*(1+$C5)+600</f>
        <v>8447</v>
      </c>
      <c r="L5" s="20">
        <f t="shared" ref="L5:R5" si="34">K5*(1+$C5)+600</f>
        <v>9047</v>
      </c>
      <c r="M5" s="20">
        <f t="shared" si="34"/>
        <v>9647</v>
      </c>
      <c r="N5" s="20">
        <f t="shared" si="34"/>
        <v>10247</v>
      </c>
      <c r="O5" s="20">
        <f t="shared" si="34"/>
        <v>10847</v>
      </c>
      <c r="P5" s="20">
        <f t="shared" si="34"/>
        <v>11447</v>
      </c>
      <c r="Q5" s="20">
        <f t="shared" si="34"/>
        <v>12047</v>
      </c>
      <c r="R5" s="23">
        <f t="shared" si="34"/>
        <v>12647</v>
      </c>
      <c r="S5" s="20">
        <f>R5*(1+$C5)</f>
        <v>12647</v>
      </c>
      <c r="T5" s="20">
        <f t="shared" ref="T5:AA6" si="35">S5*(1+$C5)</f>
        <v>12647</v>
      </c>
      <c r="U5" s="20">
        <f t="shared" si="35"/>
        <v>12647</v>
      </c>
      <c r="V5" s="20">
        <f t="shared" si="35"/>
        <v>12647</v>
      </c>
      <c r="W5" s="20">
        <f t="shared" si="35"/>
        <v>12647</v>
      </c>
      <c r="X5" s="20">
        <f t="shared" si="35"/>
        <v>12647</v>
      </c>
      <c r="Y5" s="20">
        <f t="shared" si="35"/>
        <v>12647</v>
      </c>
      <c r="Z5" s="20">
        <f t="shared" si="35"/>
        <v>12647</v>
      </c>
      <c r="AA5" s="20">
        <f t="shared" si="35"/>
        <v>12647</v>
      </c>
      <c r="AB5" s="20">
        <f>AA5*(1+$C5)</f>
        <v>12647</v>
      </c>
      <c r="AC5" s="20">
        <f t="shared" ref="AC5:AI6" si="36">AB5*(1+$C5)</f>
        <v>12647</v>
      </c>
      <c r="AD5" s="20">
        <f t="shared" si="36"/>
        <v>12647</v>
      </c>
      <c r="AE5" s="20">
        <f t="shared" si="36"/>
        <v>12647</v>
      </c>
      <c r="AF5" s="20">
        <f t="shared" si="36"/>
        <v>12647</v>
      </c>
      <c r="AG5" s="20">
        <f t="shared" si="36"/>
        <v>12647</v>
      </c>
      <c r="AH5" s="20">
        <f t="shared" si="36"/>
        <v>12647</v>
      </c>
      <c r="AI5" s="59">
        <f t="shared" si="36"/>
        <v>12647</v>
      </c>
    </row>
    <row r="6" spans="1:35" x14ac:dyDescent="0.4">
      <c r="A6" s="41" t="s">
        <v>6</v>
      </c>
      <c r="B6" s="75">
        <v>120</v>
      </c>
      <c r="C6" s="42">
        <v>0</v>
      </c>
      <c r="D6" s="51">
        <f>198-70</f>
        <v>128</v>
      </c>
      <c r="E6" s="20">
        <f t="shared" ref="E6:I9" si="37">D6*(1+$C6)+$B6</f>
        <v>248</v>
      </c>
      <c r="F6" s="20">
        <f t="shared" si="37"/>
        <v>368</v>
      </c>
      <c r="G6" s="20">
        <f t="shared" si="37"/>
        <v>488</v>
      </c>
      <c r="H6" s="20">
        <f t="shared" si="37"/>
        <v>608</v>
      </c>
      <c r="I6" s="23">
        <f t="shared" si="37"/>
        <v>728</v>
      </c>
      <c r="J6" s="20">
        <f>I6*(1+$C6)+$B6</f>
        <v>848</v>
      </c>
      <c r="K6" s="20">
        <f>J6*(1+$C6)+$B6</f>
        <v>968</v>
      </c>
      <c r="L6" s="20">
        <f t="shared" ref="L6:Q6" si="38">K6*(1+$C6)+$B6</f>
        <v>1088</v>
      </c>
      <c r="M6" s="20">
        <f t="shared" si="38"/>
        <v>1208</v>
      </c>
      <c r="N6" s="20">
        <f t="shared" si="38"/>
        <v>1328</v>
      </c>
      <c r="O6" s="20">
        <f t="shared" si="38"/>
        <v>1448</v>
      </c>
      <c r="P6" s="20">
        <f t="shared" si="38"/>
        <v>1568</v>
      </c>
      <c r="Q6" s="20">
        <f t="shared" si="38"/>
        <v>1688</v>
      </c>
      <c r="R6" s="23">
        <f>Q6*(1+$C6)+$B6</f>
        <v>1808</v>
      </c>
      <c r="S6" s="20">
        <f>R6*(1+$C6)</f>
        <v>1808</v>
      </c>
      <c r="T6" s="20">
        <f>S6*(1+$C6)</f>
        <v>1808</v>
      </c>
      <c r="U6" s="20">
        <f t="shared" si="35"/>
        <v>1808</v>
      </c>
      <c r="V6" s="20">
        <f t="shared" si="35"/>
        <v>1808</v>
      </c>
      <c r="W6" s="20">
        <f t="shared" si="35"/>
        <v>1808</v>
      </c>
      <c r="X6" s="20">
        <f t="shared" si="35"/>
        <v>1808</v>
      </c>
      <c r="Y6" s="20">
        <f t="shared" si="35"/>
        <v>1808</v>
      </c>
      <c r="Z6" s="20">
        <f t="shared" si="35"/>
        <v>1808</v>
      </c>
      <c r="AA6" s="20">
        <f t="shared" si="35"/>
        <v>1808</v>
      </c>
      <c r="AB6" s="20">
        <f t="shared" ref="AB6" si="39">AA6*(1+$C6)</f>
        <v>1808</v>
      </c>
      <c r="AC6" s="20">
        <f t="shared" si="36"/>
        <v>1808</v>
      </c>
      <c r="AD6" s="20">
        <f t="shared" si="36"/>
        <v>1808</v>
      </c>
      <c r="AE6" s="20">
        <f>AD6*(1+$C6)</f>
        <v>1808</v>
      </c>
      <c r="AF6" s="20">
        <f t="shared" si="36"/>
        <v>1808</v>
      </c>
      <c r="AG6" s="20">
        <f t="shared" si="36"/>
        <v>1808</v>
      </c>
      <c r="AH6" s="20">
        <f t="shared" si="36"/>
        <v>1808</v>
      </c>
      <c r="AI6" s="59">
        <f t="shared" si="36"/>
        <v>1808</v>
      </c>
    </row>
    <row r="7" spans="1:35" x14ac:dyDescent="0.4">
      <c r="A7" s="41" t="s">
        <v>7</v>
      </c>
      <c r="B7" s="75">
        <v>300</v>
      </c>
      <c r="C7" s="42">
        <v>0</v>
      </c>
      <c r="D7" s="51">
        <v>531</v>
      </c>
      <c r="E7" s="20">
        <f t="shared" si="37"/>
        <v>831</v>
      </c>
      <c r="F7" s="20">
        <f t="shared" si="37"/>
        <v>1131</v>
      </c>
      <c r="G7" s="20">
        <f t="shared" si="37"/>
        <v>1431</v>
      </c>
      <c r="H7" s="20">
        <f>G7*(1+$C7)+$B7</f>
        <v>1731</v>
      </c>
      <c r="I7" s="23">
        <f>H7*(1+$C7)+$B7</f>
        <v>2031</v>
      </c>
      <c r="J7" s="20">
        <f>I7*(1+$C7)</f>
        <v>2031</v>
      </c>
      <c r="K7" s="20">
        <f t="shared" ref="K7" si="40">J7*(1+$C7)</f>
        <v>2031</v>
      </c>
      <c r="L7" s="20">
        <f t="shared" ref="L7:R7" si="41">K7*(1+$C7)</f>
        <v>2031</v>
      </c>
      <c r="M7" s="20">
        <f t="shared" si="41"/>
        <v>2031</v>
      </c>
      <c r="N7" s="20">
        <f t="shared" si="41"/>
        <v>2031</v>
      </c>
      <c r="O7" s="20">
        <f t="shared" si="41"/>
        <v>2031</v>
      </c>
      <c r="P7" s="20">
        <f t="shared" si="41"/>
        <v>2031</v>
      </c>
      <c r="Q7" s="20">
        <f t="shared" si="41"/>
        <v>2031</v>
      </c>
      <c r="R7" s="23">
        <f t="shared" si="41"/>
        <v>2031</v>
      </c>
      <c r="S7" s="20">
        <f t="shared" ref="S7:AB7" si="42">R7*(1+$C7)</f>
        <v>2031</v>
      </c>
      <c r="T7" s="20">
        <f t="shared" si="42"/>
        <v>2031</v>
      </c>
      <c r="U7" s="20">
        <f t="shared" si="42"/>
        <v>2031</v>
      </c>
      <c r="V7" s="20">
        <f t="shared" si="42"/>
        <v>2031</v>
      </c>
      <c r="W7" s="20">
        <f t="shared" si="42"/>
        <v>2031</v>
      </c>
      <c r="X7" s="20">
        <f t="shared" si="42"/>
        <v>2031</v>
      </c>
      <c r="Y7" s="20">
        <f t="shared" si="42"/>
        <v>2031</v>
      </c>
      <c r="Z7" s="20">
        <f t="shared" si="42"/>
        <v>2031</v>
      </c>
      <c r="AA7" s="20">
        <f t="shared" si="42"/>
        <v>2031</v>
      </c>
      <c r="AB7" s="20">
        <f t="shared" si="42"/>
        <v>2031</v>
      </c>
      <c r="AC7" s="20">
        <f t="shared" ref="AC7:AC9" si="43">AB7*(1+$C7)</f>
        <v>2031</v>
      </c>
      <c r="AD7" s="20">
        <f t="shared" ref="AD7:AD9" si="44">AC7*(1+$C7)</f>
        <v>2031</v>
      </c>
      <c r="AE7" s="20">
        <f t="shared" ref="AE7:AE9" si="45">AD7*(1+$C7)</f>
        <v>2031</v>
      </c>
      <c r="AF7" s="20">
        <f t="shared" ref="AF7:AF9" si="46">AE7*(1+$C7)</f>
        <v>2031</v>
      </c>
      <c r="AG7" s="20">
        <f t="shared" ref="AG7:AG9" si="47">AF7*(1+$C7)</f>
        <v>2031</v>
      </c>
      <c r="AH7" s="20">
        <f t="shared" ref="AH7:AH9" si="48">AG7*(1+$C7)</f>
        <v>2031</v>
      </c>
      <c r="AI7" s="59">
        <f t="shared" ref="AI7:AI9" si="49">AH7*(1+$C7)</f>
        <v>2031</v>
      </c>
    </row>
    <row r="8" spans="1:35" x14ac:dyDescent="0.4">
      <c r="A8" s="41" t="s">
        <v>8</v>
      </c>
      <c r="B8" s="75">
        <v>300</v>
      </c>
      <c r="C8" s="42">
        <v>0</v>
      </c>
      <c r="D8" s="51">
        <v>3384</v>
      </c>
      <c r="E8" s="20">
        <f t="shared" si="37"/>
        <v>3684</v>
      </c>
      <c r="F8" s="20">
        <f t="shared" si="37"/>
        <v>3984</v>
      </c>
      <c r="G8" s="20">
        <f t="shared" si="37"/>
        <v>4284</v>
      </c>
      <c r="H8" s="20">
        <f t="shared" si="37"/>
        <v>4584</v>
      </c>
      <c r="I8" s="23">
        <f>H8*(1+$C8)+$B8</f>
        <v>4884</v>
      </c>
      <c r="J8" s="20">
        <f>I8*(1+$C8)</f>
        <v>4884</v>
      </c>
      <c r="K8" s="20">
        <f t="shared" ref="K8" si="50">J8*(1+$C8)</f>
        <v>4884</v>
      </c>
      <c r="L8" s="20">
        <f t="shared" ref="L8:Q8" si="51">K8*(1+$C8)</f>
        <v>4884</v>
      </c>
      <c r="M8" s="20">
        <f t="shared" si="51"/>
        <v>4884</v>
      </c>
      <c r="N8" s="20">
        <f t="shared" si="51"/>
        <v>4884</v>
      </c>
      <c r="O8" s="20">
        <f t="shared" si="51"/>
        <v>4884</v>
      </c>
      <c r="P8" s="20">
        <f t="shared" si="51"/>
        <v>4884</v>
      </c>
      <c r="Q8" s="20">
        <f t="shared" si="51"/>
        <v>4884</v>
      </c>
      <c r="R8" s="23">
        <f>Q8*(1+$C8)</f>
        <v>4884</v>
      </c>
      <c r="S8" s="20">
        <f>R8*(1+$C8)</f>
        <v>4884</v>
      </c>
      <c r="T8" s="20">
        <f t="shared" ref="T8:AB8" si="52">S8*(1+$C8)</f>
        <v>4884</v>
      </c>
      <c r="U8" s="20">
        <f t="shared" si="52"/>
        <v>4884</v>
      </c>
      <c r="V8" s="20">
        <f t="shared" si="52"/>
        <v>4884</v>
      </c>
      <c r="W8" s="20">
        <f t="shared" si="52"/>
        <v>4884</v>
      </c>
      <c r="X8" s="20">
        <f t="shared" si="52"/>
        <v>4884</v>
      </c>
      <c r="Y8" s="20">
        <f t="shared" si="52"/>
        <v>4884</v>
      </c>
      <c r="Z8" s="20">
        <f t="shared" si="52"/>
        <v>4884</v>
      </c>
      <c r="AA8" s="20">
        <f t="shared" si="52"/>
        <v>4884</v>
      </c>
      <c r="AB8" s="20">
        <f t="shared" si="52"/>
        <v>4884</v>
      </c>
      <c r="AC8" s="20">
        <f t="shared" si="43"/>
        <v>4884</v>
      </c>
      <c r="AD8" s="20">
        <f t="shared" si="44"/>
        <v>4884</v>
      </c>
      <c r="AE8" s="20">
        <f t="shared" si="45"/>
        <v>4884</v>
      </c>
      <c r="AF8" s="20">
        <f t="shared" si="46"/>
        <v>4884</v>
      </c>
      <c r="AG8" s="20">
        <f t="shared" si="47"/>
        <v>4884</v>
      </c>
      <c r="AH8" s="20">
        <f t="shared" si="48"/>
        <v>4884</v>
      </c>
      <c r="AI8" s="59">
        <f t="shared" si="49"/>
        <v>4884</v>
      </c>
    </row>
    <row r="9" spans="1:35" x14ac:dyDescent="0.4">
      <c r="A9" s="41" t="s">
        <v>15</v>
      </c>
      <c r="B9" s="75">
        <v>100</v>
      </c>
      <c r="C9" s="42">
        <v>0</v>
      </c>
      <c r="D9" s="51">
        <v>1248</v>
      </c>
      <c r="E9" s="20">
        <f>D9*(1+$C9)+$B9</f>
        <v>1348</v>
      </c>
      <c r="F9" s="20">
        <f t="shared" si="37"/>
        <v>1448</v>
      </c>
      <c r="G9" s="20">
        <f t="shared" si="37"/>
        <v>1548</v>
      </c>
      <c r="H9" s="20">
        <f t="shared" si="37"/>
        <v>1648</v>
      </c>
      <c r="I9" s="23">
        <f>H9*(1+$C9)+$B9</f>
        <v>1748</v>
      </c>
      <c r="J9" s="20">
        <f>I9*(1+$C9)</f>
        <v>1748</v>
      </c>
      <c r="K9" s="20">
        <f t="shared" ref="K9" si="53">J9*(1+$C9)</f>
        <v>1748</v>
      </c>
      <c r="L9" s="20">
        <f t="shared" ref="L9:R9" si="54">K9*(1+$C9)</f>
        <v>1748</v>
      </c>
      <c r="M9" s="20">
        <f t="shared" si="54"/>
        <v>1748</v>
      </c>
      <c r="N9" s="20">
        <f t="shared" si="54"/>
        <v>1748</v>
      </c>
      <c r="O9" s="20">
        <f t="shared" si="54"/>
        <v>1748</v>
      </c>
      <c r="P9" s="20">
        <f t="shared" si="54"/>
        <v>1748</v>
      </c>
      <c r="Q9" s="20">
        <f t="shared" si="54"/>
        <v>1748</v>
      </c>
      <c r="R9" s="23">
        <f t="shared" si="54"/>
        <v>1748</v>
      </c>
      <c r="S9" s="20">
        <f t="shared" ref="S9:AB9" si="55">R9*(1+$C9)</f>
        <v>1748</v>
      </c>
      <c r="T9" s="20">
        <f t="shared" si="55"/>
        <v>1748</v>
      </c>
      <c r="U9" s="20">
        <f t="shared" si="55"/>
        <v>1748</v>
      </c>
      <c r="V9" s="20">
        <f t="shared" si="55"/>
        <v>1748</v>
      </c>
      <c r="W9" s="20">
        <f t="shared" si="55"/>
        <v>1748</v>
      </c>
      <c r="X9" s="20">
        <f t="shared" si="55"/>
        <v>1748</v>
      </c>
      <c r="Y9" s="20">
        <f t="shared" si="55"/>
        <v>1748</v>
      </c>
      <c r="Z9" s="20">
        <f t="shared" si="55"/>
        <v>1748</v>
      </c>
      <c r="AA9" s="20">
        <f t="shared" si="55"/>
        <v>1748</v>
      </c>
      <c r="AB9" s="20">
        <f t="shared" si="55"/>
        <v>1748</v>
      </c>
      <c r="AC9" s="20">
        <f t="shared" si="43"/>
        <v>1748</v>
      </c>
      <c r="AD9" s="20">
        <f t="shared" si="44"/>
        <v>1748</v>
      </c>
      <c r="AE9" s="20">
        <f t="shared" si="45"/>
        <v>1748</v>
      </c>
      <c r="AF9" s="20">
        <f t="shared" si="46"/>
        <v>1748</v>
      </c>
      <c r="AG9" s="20">
        <f t="shared" si="47"/>
        <v>1748</v>
      </c>
      <c r="AH9" s="20">
        <f t="shared" si="48"/>
        <v>1748</v>
      </c>
      <c r="AI9" s="59">
        <f t="shared" si="49"/>
        <v>1748</v>
      </c>
    </row>
    <row r="10" spans="1:35" x14ac:dyDescent="0.4">
      <c r="A10" s="43" t="s">
        <v>9</v>
      </c>
      <c r="B10" s="76">
        <f>SUM(B4:B9)</f>
        <v>3220</v>
      </c>
      <c r="C10" s="6"/>
      <c r="D10" s="52">
        <f>SUM(D4:D9)</f>
        <v>7783</v>
      </c>
      <c r="E10" s="7">
        <f>SUM(E4:E9)</f>
        <v>11003</v>
      </c>
      <c r="F10" s="7">
        <f t="shared" ref="F10:AA10" si="56">SUM(F4:F9)</f>
        <v>14223</v>
      </c>
      <c r="G10" s="7">
        <f t="shared" si="56"/>
        <v>17443</v>
      </c>
      <c r="H10" s="7">
        <f t="shared" si="56"/>
        <v>20663</v>
      </c>
      <c r="I10" s="24">
        <f t="shared" si="56"/>
        <v>23883</v>
      </c>
      <c r="J10" s="7">
        <f>SUM(J4:J9)</f>
        <v>25203</v>
      </c>
      <c r="K10" s="7">
        <f t="shared" si="56"/>
        <v>26523</v>
      </c>
      <c r="L10" s="7">
        <f t="shared" si="56"/>
        <v>27843</v>
      </c>
      <c r="M10" s="7">
        <f t="shared" si="56"/>
        <v>29163</v>
      </c>
      <c r="N10" s="7">
        <f t="shared" si="56"/>
        <v>30483</v>
      </c>
      <c r="O10" s="7">
        <f t="shared" si="56"/>
        <v>31803</v>
      </c>
      <c r="P10" s="7">
        <f t="shared" si="56"/>
        <v>33123</v>
      </c>
      <c r="Q10" s="7">
        <f t="shared" si="56"/>
        <v>34443</v>
      </c>
      <c r="R10" s="24">
        <f t="shared" si="56"/>
        <v>35763</v>
      </c>
      <c r="S10" s="7">
        <f t="shared" si="56"/>
        <v>35763</v>
      </c>
      <c r="T10" s="7">
        <f t="shared" si="56"/>
        <v>35763</v>
      </c>
      <c r="U10" s="7">
        <f t="shared" si="56"/>
        <v>35763</v>
      </c>
      <c r="V10" s="7">
        <f t="shared" si="56"/>
        <v>35763</v>
      </c>
      <c r="W10" s="7">
        <f t="shared" si="56"/>
        <v>35763</v>
      </c>
      <c r="X10" s="7">
        <f t="shared" si="56"/>
        <v>35763</v>
      </c>
      <c r="Y10" s="7">
        <f t="shared" si="56"/>
        <v>35763</v>
      </c>
      <c r="Z10" s="7">
        <f t="shared" si="56"/>
        <v>35763</v>
      </c>
      <c r="AA10" s="7">
        <f t="shared" si="56"/>
        <v>35763</v>
      </c>
      <c r="AB10" s="7">
        <f>SUM(AB4:AB9)</f>
        <v>35763</v>
      </c>
      <c r="AC10" s="7">
        <f t="shared" ref="AC10:AI10" si="57">SUM(AC4:AC9)</f>
        <v>35763</v>
      </c>
      <c r="AD10" s="7">
        <f t="shared" si="57"/>
        <v>35763</v>
      </c>
      <c r="AE10" s="7">
        <f t="shared" si="57"/>
        <v>35763</v>
      </c>
      <c r="AF10" s="7">
        <f t="shared" si="57"/>
        <v>35763</v>
      </c>
      <c r="AG10" s="7">
        <f t="shared" si="57"/>
        <v>35763</v>
      </c>
      <c r="AH10" s="7">
        <f t="shared" si="57"/>
        <v>35763</v>
      </c>
      <c r="AI10" s="60">
        <f t="shared" si="57"/>
        <v>35763</v>
      </c>
    </row>
    <row r="11" spans="1:35" x14ac:dyDescent="0.4">
      <c r="A11" s="44" t="s">
        <v>11</v>
      </c>
      <c r="B11" s="77">
        <v>180</v>
      </c>
      <c r="C11" s="45">
        <v>0</v>
      </c>
      <c r="D11" s="53">
        <v>73</v>
      </c>
      <c r="E11" s="21">
        <f>D11*(1+$C11)+$B11</f>
        <v>253</v>
      </c>
      <c r="F11" s="21">
        <f t="shared" ref="E11:I14" si="58">E11*(1+$C11)+$B11</f>
        <v>433</v>
      </c>
      <c r="G11" s="21">
        <f t="shared" si="58"/>
        <v>613</v>
      </c>
      <c r="H11" s="21">
        <f t="shared" si="58"/>
        <v>793</v>
      </c>
      <c r="I11" s="25">
        <f>H11*(1+$C11)+$B11</f>
        <v>973</v>
      </c>
      <c r="J11" s="21">
        <f>I11*(1+$C11)</f>
        <v>973</v>
      </c>
      <c r="K11" s="21">
        <f t="shared" ref="K11:R11" si="59">J11*(1+$C11)</f>
        <v>973</v>
      </c>
      <c r="L11" s="21">
        <f t="shared" si="59"/>
        <v>973</v>
      </c>
      <c r="M11" s="21">
        <f t="shared" si="59"/>
        <v>973</v>
      </c>
      <c r="N11" s="21">
        <f t="shared" si="59"/>
        <v>973</v>
      </c>
      <c r="O11" s="21">
        <f t="shared" si="59"/>
        <v>973</v>
      </c>
      <c r="P11" s="21">
        <f t="shared" si="59"/>
        <v>973</v>
      </c>
      <c r="Q11" s="21">
        <f t="shared" si="59"/>
        <v>973</v>
      </c>
      <c r="R11" s="25">
        <f t="shared" si="59"/>
        <v>973</v>
      </c>
      <c r="S11" s="21">
        <f t="shared" ref="S11:AA11" si="60">R11*(1+$C11)</f>
        <v>973</v>
      </c>
      <c r="T11" s="21">
        <f t="shared" si="60"/>
        <v>973</v>
      </c>
      <c r="U11" s="21">
        <f t="shared" si="60"/>
        <v>973</v>
      </c>
      <c r="V11" s="21">
        <f t="shared" si="60"/>
        <v>973</v>
      </c>
      <c r="W11" s="21">
        <f t="shared" si="60"/>
        <v>973</v>
      </c>
      <c r="X11" s="21">
        <f t="shared" si="60"/>
        <v>973</v>
      </c>
      <c r="Y11" s="21">
        <f t="shared" si="60"/>
        <v>973</v>
      </c>
      <c r="Z11" s="21">
        <f t="shared" si="60"/>
        <v>973</v>
      </c>
      <c r="AA11" s="21">
        <f t="shared" si="60"/>
        <v>973</v>
      </c>
      <c r="AB11" s="21">
        <f>AA11*(1+$C11)</f>
        <v>973</v>
      </c>
      <c r="AC11" s="21">
        <f t="shared" ref="AC11:AI14" si="61">AB11*(1+$C11)</f>
        <v>973</v>
      </c>
      <c r="AD11" s="21">
        <f t="shared" si="61"/>
        <v>973</v>
      </c>
      <c r="AE11" s="21">
        <f>AD11*(1+$C11)</f>
        <v>973</v>
      </c>
      <c r="AF11" s="21">
        <f t="shared" si="61"/>
        <v>973</v>
      </c>
      <c r="AG11" s="21">
        <f>AF11*(1+$C11)</f>
        <v>973</v>
      </c>
      <c r="AH11" s="21">
        <f t="shared" si="61"/>
        <v>973</v>
      </c>
      <c r="AI11" s="61">
        <f>AH11*(1+$C11)</f>
        <v>973</v>
      </c>
    </row>
    <row r="12" spans="1:35" x14ac:dyDescent="0.4">
      <c r="A12" s="44" t="s">
        <v>12</v>
      </c>
      <c r="B12" s="77">
        <v>120</v>
      </c>
      <c r="C12" s="45">
        <v>0</v>
      </c>
      <c r="D12" s="53">
        <v>0</v>
      </c>
      <c r="E12" s="21">
        <f t="shared" si="58"/>
        <v>120</v>
      </c>
      <c r="F12" s="21">
        <f t="shared" si="58"/>
        <v>240</v>
      </c>
      <c r="G12" s="21">
        <f t="shared" si="58"/>
        <v>360</v>
      </c>
      <c r="H12" s="21">
        <f t="shared" si="58"/>
        <v>480</v>
      </c>
      <c r="I12" s="25">
        <f t="shared" si="58"/>
        <v>600</v>
      </c>
      <c r="J12" s="21">
        <f t="shared" ref="J12:R12" si="62">I12*(1+$C12)</f>
        <v>600</v>
      </c>
      <c r="K12" s="21">
        <f t="shared" si="62"/>
        <v>600</v>
      </c>
      <c r="L12" s="21">
        <f t="shared" si="62"/>
        <v>600</v>
      </c>
      <c r="M12" s="21">
        <f t="shared" si="62"/>
        <v>600</v>
      </c>
      <c r="N12" s="21">
        <f t="shared" si="62"/>
        <v>600</v>
      </c>
      <c r="O12" s="21">
        <f t="shared" si="62"/>
        <v>600</v>
      </c>
      <c r="P12" s="21">
        <f t="shared" si="62"/>
        <v>600</v>
      </c>
      <c r="Q12" s="21">
        <f t="shared" si="62"/>
        <v>600</v>
      </c>
      <c r="R12" s="25">
        <f t="shared" si="62"/>
        <v>600</v>
      </c>
      <c r="S12" s="21">
        <f t="shared" ref="S12:AB12" si="63">R12*(1+$C12)</f>
        <v>600</v>
      </c>
      <c r="T12" s="21">
        <f t="shared" si="63"/>
        <v>600</v>
      </c>
      <c r="U12" s="21">
        <f t="shared" si="63"/>
        <v>600</v>
      </c>
      <c r="V12" s="21">
        <f t="shared" si="63"/>
        <v>600</v>
      </c>
      <c r="W12" s="21">
        <f t="shared" si="63"/>
        <v>600</v>
      </c>
      <c r="X12" s="21">
        <f t="shared" si="63"/>
        <v>600</v>
      </c>
      <c r="Y12" s="21">
        <f t="shared" si="63"/>
        <v>600</v>
      </c>
      <c r="Z12" s="21">
        <f t="shared" si="63"/>
        <v>600</v>
      </c>
      <c r="AA12" s="21">
        <f t="shared" si="63"/>
        <v>600</v>
      </c>
      <c r="AB12" s="21">
        <f t="shared" si="63"/>
        <v>600</v>
      </c>
      <c r="AC12" s="21">
        <f t="shared" si="61"/>
        <v>600</v>
      </c>
      <c r="AD12" s="21">
        <f>AC12*(1+$C12)</f>
        <v>600</v>
      </c>
      <c r="AE12" s="21">
        <f t="shared" si="61"/>
        <v>600</v>
      </c>
      <c r="AF12" s="21">
        <f t="shared" si="61"/>
        <v>600</v>
      </c>
      <c r="AG12" s="21">
        <f t="shared" si="61"/>
        <v>600</v>
      </c>
      <c r="AH12" s="21">
        <f t="shared" si="61"/>
        <v>600</v>
      </c>
      <c r="AI12" s="61">
        <f t="shared" si="61"/>
        <v>600</v>
      </c>
    </row>
    <row r="13" spans="1:35" x14ac:dyDescent="0.4">
      <c r="A13" s="44" t="s">
        <v>13</v>
      </c>
      <c r="B13" s="77">
        <v>240</v>
      </c>
      <c r="C13" s="45">
        <v>0</v>
      </c>
      <c r="D13" s="54">
        <v>0</v>
      </c>
      <c r="E13" s="21">
        <f>D13*(1+$C13)+$B13</f>
        <v>240</v>
      </c>
      <c r="F13" s="21">
        <f>E13*(1+$C13)+$B13</f>
        <v>480</v>
      </c>
      <c r="G13" s="21">
        <f t="shared" si="58"/>
        <v>720</v>
      </c>
      <c r="H13" s="21">
        <f t="shared" si="58"/>
        <v>960</v>
      </c>
      <c r="I13" s="25">
        <f t="shared" si="58"/>
        <v>1200</v>
      </c>
      <c r="J13" s="21">
        <f>I13*(1+$C13)</f>
        <v>1200</v>
      </c>
      <c r="K13" s="21">
        <f t="shared" ref="K13:R13" si="64">J13*(1+$C13)</f>
        <v>1200</v>
      </c>
      <c r="L13" s="21">
        <f t="shared" si="64"/>
        <v>1200</v>
      </c>
      <c r="M13" s="21">
        <f t="shared" si="64"/>
        <v>1200</v>
      </c>
      <c r="N13" s="21">
        <f t="shared" si="64"/>
        <v>1200</v>
      </c>
      <c r="O13" s="21">
        <f t="shared" si="64"/>
        <v>1200</v>
      </c>
      <c r="P13" s="21">
        <f t="shared" si="64"/>
        <v>1200</v>
      </c>
      <c r="Q13" s="21">
        <f t="shared" si="64"/>
        <v>1200</v>
      </c>
      <c r="R13" s="25">
        <f t="shared" si="64"/>
        <v>1200</v>
      </c>
      <c r="S13" s="21">
        <f t="shared" ref="S13:AB13" si="65">R13*(1+$C13)</f>
        <v>1200</v>
      </c>
      <c r="T13" s="21">
        <f t="shared" si="65"/>
        <v>1200</v>
      </c>
      <c r="U13" s="21">
        <f t="shared" si="65"/>
        <v>1200</v>
      </c>
      <c r="V13" s="21">
        <f t="shared" si="65"/>
        <v>1200</v>
      </c>
      <c r="W13" s="21">
        <f t="shared" si="65"/>
        <v>1200</v>
      </c>
      <c r="X13" s="21">
        <f t="shared" si="65"/>
        <v>1200</v>
      </c>
      <c r="Y13" s="21">
        <f t="shared" si="65"/>
        <v>1200</v>
      </c>
      <c r="Z13" s="21">
        <f t="shared" si="65"/>
        <v>1200</v>
      </c>
      <c r="AA13" s="21">
        <f t="shared" si="65"/>
        <v>1200</v>
      </c>
      <c r="AB13" s="21">
        <f t="shared" si="65"/>
        <v>1200</v>
      </c>
      <c r="AC13" s="21">
        <f t="shared" si="61"/>
        <v>1200</v>
      </c>
      <c r="AD13" s="21">
        <f>AC13*(1+$C13)</f>
        <v>1200</v>
      </c>
      <c r="AE13" s="21">
        <f t="shared" si="61"/>
        <v>1200</v>
      </c>
      <c r="AF13" s="21">
        <f t="shared" si="61"/>
        <v>1200</v>
      </c>
      <c r="AG13" s="21">
        <f t="shared" si="61"/>
        <v>1200</v>
      </c>
      <c r="AH13" s="21">
        <f t="shared" si="61"/>
        <v>1200</v>
      </c>
      <c r="AI13" s="61">
        <f t="shared" si="61"/>
        <v>1200</v>
      </c>
    </row>
    <row r="14" spans="1:35" x14ac:dyDescent="0.4">
      <c r="A14" s="44" t="s">
        <v>14</v>
      </c>
      <c r="B14" s="77">
        <v>60</v>
      </c>
      <c r="C14" s="45">
        <v>0</v>
      </c>
      <c r="D14" s="53">
        <v>299</v>
      </c>
      <c r="E14" s="21">
        <f>D14*(1+$C14)+$B14</f>
        <v>359</v>
      </c>
      <c r="F14" s="21">
        <f t="shared" si="58"/>
        <v>419</v>
      </c>
      <c r="G14" s="21">
        <f t="shared" si="58"/>
        <v>479</v>
      </c>
      <c r="H14" s="21">
        <f t="shared" si="58"/>
        <v>539</v>
      </c>
      <c r="I14" s="25">
        <f t="shared" si="58"/>
        <v>599</v>
      </c>
      <c r="J14" s="21">
        <f t="shared" ref="J14:R14" si="66">I14*(1+$C14)</f>
        <v>599</v>
      </c>
      <c r="K14" s="21">
        <f t="shared" si="66"/>
        <v>599</v>
      </c>
      <c r="L14" s="21">
        <f t="shared" si="66"/>
        <v>599</v>
      </c>
      <c r="M14" s="21">
        <f t="shared" si="66"/>
        <v>599</v>
      </c>
      <c r="N14" s="21">
        <f t="shared" si="66"/>
        <v>599</v>
      </c>
      <c r="O14" s="21">
        <f t="shared" si="66"/>
        <v>599</v>
      </c>
      <c r="P14" s="21">
        <f t="shared" si="66"/>
        <v>599</v>
      </c>
      <c r="Q14" s="21">
        <f t="shared" si="66"/>
        <v>599</v>
      </c>
      <c r="R14" s="25">
        <f t="shared" si="66"/>
        <v>599</v>
      </c>
      <c r="S14" s="21">
        <f t="shared" ref="S14:AB14" si="67">R14*(1+$C14)</f>
        <v>599</v>
      </c>
      <c r="T14" s="21">
        <f t="shared" si="67"/>
        <v>599</v>
      </c>
      <c r="U14" s="21">
        <f t="shared" si="67"/>
        <v>599</v>
      </c>
      <c r="V14" s="21">
        <f t="shared" si="67"/>
        <v>599</v>
      </c>
      <c r="W14" s="21">
        <f t="shared" si="67"/>
        <v>599</v>
      </c>
      <c r="X14" s="21">
        <f t="shared" si="67"/>
        <v>599</v>
      </c>
      <c r="Y14" s="21">
        <f t="shared" si="67"/>
        <v>599</v>
      </c>
      <c r="Z14" s="21">
        <f t="shared" si="67"/>
        <v>599</v>
      </c>
      <c r="AA14" s="21">
        <f t="shared" si="67"/>
        <v>599</v>
      </c>
      <c r="AB14" s="21">
        <f t="shared" si="67"/>
        <v>599</v>
      </c>
      <c r="AC14" s="21">
        <f t="shared" si="61"/>
        <v>599</v>
      </c>
      <c r="AD14" s="21">
        <f>AC14*(1+$C14)</f>
        <v>599</v>
      </c>
      <c r="AE14" s="21">
        <f t="shared" si="61"/>
        <v>599</v>
      </c>
      <c r="AF14" s="21">
        <f t="shared" si="61"/>
        <v>599</v>
      </c>
      <c r="AG14" s="21">
        <f t="shared" si="61"/>
        <v>599</v>
      </c>
      <c r="AH14" s="21">
        <f t="shared" si="61"/>
        <v>599</v>
      </c>
      <c r="AI14" s="61">
        <f t="shared" si="61"/>
        <v>599</v>
      </c>
    </row>
    <row r="15" spans="1:35" x14ac:dyDescent="0.4">
      <c r="A15" s="46" t="s">
        <v>10</v>
      </c>
      <c r="B15" s="78">
        <v>600</v>
      </c>
      <c r="C15" s="18"/>
      <c r="D15" s="55">
        <f t="shared" ref="D15:AB15" si="68">SUM(D11:D14)</f>
        <v>372</v>
      </c>
      <c r="E15" s="19">
        <f t="shared" si="68"/>
        <v>972</v>
      </c>
      <c r="F15" s="19">
        <f t="shared" si="68"/>
        <v>1572</v>
      </c>
      <c r="G15" s="19">
        <f t="shared" si="68"/>
        <v>2172</v>
      </c>
      <c r="H15" s="19">
        <f t="shared" si="68"/>
        <v>2772</v>
      </c>
      <c r="I15" s="26">
        <f t="shared" si="68"/>
        <v>3372</v>
      </c>
      <c r="J15" s="19">
        <f t="shared" si="68"/>
        <v>3372</v>
      </c>
      <c r="K15" s="19">
        <f t="shared" si="68"/>
        <v>3372</v>
      </c>
      <c r="L15" s="19">
        <f t="shared" si="68"/>
        <v>3372</v>
      </c>
      <c r="M15" s="19">
        <f t="shared" si="68"/>
        <v>3372</v>
      </c>
      <c r="N15" s="19">
        <f t="shared" si="68"/>
        <v>3372</v>
      </c>
      <c r="O15" s="19">
        <f t="shared" si="68"/>
        <v>3372</v>
      </c>
      <c r="P15" s="19">
        <f t="shared" si="68"/>
        <v>3372</v>
      </c>
      <c r="Q15" s="19">
        <f t="shared" si="68"/>
        <v>3372</v>
      </c>
      <c r="R15" s="26">
        <f t="shared" si="68"/>
        <v>3372</v>
      </c>
      <c r="S15" s="19">
        <f t="shared" si="68"/>
        <v>3372</v>
      </c>
      <c r="T15" s="19">
        <f t="shared" si="68"/>
        <v>3372</v>
      </c>
      <c r="U15" s="19">
        <f t="shared" si="68"/>
        <v>3372</v>
      </c>
      <c r="V15" s="19">
        <f t="shared" si="68"/>
        <v>3372</v>
      </c>
      <c r="W15" s="19">
        <f t="shared" si="68"/>
        <v>3372</v>
      </c>
      <c r="X15" s="19">
        <f t="shared" si="68"/>
        <v>3372</v>
      </c>
      <c r="Y15" s="19">
        <f t="shared" si="68"/>
        <v>3372</v>
      </c>
      <c r="Z15" s="19">
        <f t="shared" si="68"/>
        <v>3372</v>
      </c>
      <c r="AA15" s="19">
        <f t="shared" si="68"/>
        <v>3372</v>
      </c>
      <c r="AB15" s="19">
        <f t="shared" si="68"/>
        <v>3372</v>
      </c>
      <c r="AC15" s="19">
        <f t="shared" ref="AC15:AI15" si="69">SUM(AC11:AC14)</f>
        <v>3372</v>
      </c>
      <c r="AD15" s="19">
        <f t="shared" si="69"/>
        <v>3372</v>
      </c>
      <c r="AE15" s="19">
        <f t="shared" si="69"/>
        <v>3372</v>
      </c>
      <c r="AF15" s="19">
        <f t="shared" si="69"/>
        <v>3372</v>
      </c>
      <c r="AG15" s="19">
        <f t="shared" si="69"/>
        <v>3372</v>
      </c>
      <c r="AH15" s="19">
        <f t="shared" si="69"/>
        <v>3372</v>
      </c>
      <c r="AI15" s="62">
        <f t="shared" si="69"/>
        <v>3372</v>
      </c>
    </row>
    <row r="16" spans="1:35" x14ac:dyDescent="0.4">
      <c r="A16" s="47" t="s">
        <v>17</v>
      </c>
      <c r="B16" s="79">
        <f>20*12</f>
        <v>240</v>
      </c>
      <c r="C16" s="11">
        <v>0</v>
      </c>
      <c r="D16" s="56">
        <v>256</v>
      </c>
      <c r="E16" s="12">
        <f t="shared" ref="E16:I18" si="70">D16*(1+$C16)+$B16</f>
        <v>496</v>
      </c>
      <c r="F16" s="12">
        <f t="shared" si="70"/>
        <v>736</v>
      </c>
      <c r="G16" s="12">
        <f t="shared" si="70"/>
        <v>976</v>
      </c>
      <c r="H16" s="12">
        <f t="shared" si="70"/>
        <v>1216</v>
      </c>
      <c r="I16" s="27">
        <f>H16*(1+$C16)+$B16</f>
        <v>1456</v>
      </c>
      <c r="J16" s="12">
        <f>I16*(1+$C16)+$B16+$I17+$I18</f>
        <v>3035</v>
      </c>
      <c r="K16" s="12">
        <f>J16*(1+$C16)+$B16</f>
        <v>3275</v>
      </c>
      <c r="L16" s="12">
        <f t="shared" ref="L16:AA16" si="71">K16*(1+$C16)+$B16</f>
        <v>3515</v>
      </c>
      <c r="M16" s="12">
        <f t="shared" si="71"/>
        <v>3755</v>
      </c>
      <c r="N16" s="12">
        <f t="shared" si="71"/>
        <v>3995</v>
      </c>
      <c r="O16" s="12">
        <f t="shared" si="71"/>
        <v>4235</v>
      </c>
      <c r="P16" s="12">
        <f t="shared" si="71"/>
        <v>4475</v>
      </c>
      <c r="Q16" s="12">
        <f t="shared" si="71"/>
        <v>4715</v>
      </c>
      <c r="R16" s="27">
        <f t="shared" si="71"/>
        <v>4955</v>
      </c>
      <c r="S16" s="12">
        <f>R16*(1+$C16)+$B16</f>
        <v>5195</v>
      </c>
      <c r="T16" s="12">
        <f t="shared" si="71"/>
        <v>5435</v>
      </c>
      <c r="U16" s="12">
        <f t="shared" si="71"/>
        <v>5675</v>
      </c>
      <c r="V16" s="12">
        <f t="shared" si="71"/>
        <v>5915</v>
      </c>
      <c r="W16" s="12">
        <f t="shared" si="71"/>
        <v>6155</v>
      </c>
      <c r="X16" s="12">
        <f t="shared" si="71"/>
        <v>6395</v>
      </c>
      <c r="Y16" s="12">
        <f t="shared" si="71"/>
        <v>6635</v>
      </c>
      <c r="Z16" s="12">
        <f t="shared" si="71"/>
        <v>6875</v>
      </c>
      <c r="AA16" s="12">
        <f t="shared" si="71"/>
        <v>7115</v>
      </c>
      <c r="AB16" s="12">
        <f>AA16*(1+$C16)+$B16</f>
        <v>7355</v>
      </c>
      <c r="AC16" s="12">
        <f>AB16*(1+$C16)</f>
        <v>7355</v>
      </c>
      <c r="AD16" s="12">
        <f t="shared" ref="AD16:AI16" si="72">AC16*(1+$C16)</f>
        <v>7355</v>
      </c>
      <c r="AE16" s="12">
        <f>AD16*(1+$C16)</f>
        <v>7355</v>
      </c>
      <c r="AF16" s="12">
        <f t="shared" si="72"/>
        <v>7355</v>
      </c>
      <c r="AG16" s="12">
        <f t="shared" si="72"/>
        <v>7355</v>
      </c>
      <c r="AH16" s="12">
        <f t="shared" si="72"/>
        <v>7355</v>
      </c>
      <c r="AI16" s="63">
        <f t="shared" si="72"/>
        <v>7355</v>
      </c>
    </row>
    <row r="17" spans="1:35" x14ac:dyDescent="0.4">
      <c r="A17" s="48" t="s">
        <v>18</v>
      </c>
      <c r="B17" s="80">
        <f>15*0.7*12</f>
        <v>126</v>
      </c>
      <c r="C17" s="13">
        <v>0</v>
      </c>
      <c r="D17" s="57">
        <v>297</v>
      </c>
      <c r="E17" s="14">
        <f t="shared" si="70"/>
        <v>423</v>
      </c>
      <c r="F17" s="14">
        <f t="shared" si="70"/>
        <v>549</v>
      </c>
      <c r="G17" s="14">
        <f t="shared" si="70"/>
        <v>675</v>
      </c>
      <c r="H17" s="14">
        <f t="shared" si="70"/>
        <v>801</v>
      </c>
      <c r="I17" s="73">
        <f>H17*(1+$C17)+$B17</f>
        <v>927</v>
      </c>
      <c r="J17" s="15"/>
      <c r="K17" s="15"/>
      <c r="L17" s="15"/>
      <c r="M17" s="15"/>
      <c r="N17" s="15"/>
      <c r="O17" s="15"/>
      <c r="P17" s="15"/>
      <c r="Q17" s="15"/>
      <c r="R17" s="28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64"/>
    </row>
    <row r="18" spans="1:35" x14ac:dyDescent="0.4">
      <c r="A18" s="48" t="s">
        <v>19</v>
      </c>
      <c r="B18" s="80">
        <f>15*0.3*12</f>
        <v>54</v>
      </c>
      <c r="C18" s="13">
        <v>0</v>
      </c>
      <c r="D18" s="57">
        <v>142</v>
      </c>
      <c r="E18" s="14">
        <f t="shared" si="70"/>
        <v>196</v>
      </c>
      <c r="F18" s="14">
        <f t="shared" si="70"/>
        <v>250</v>
      </c>
      <c r="G18" s="14">
        <f t="shared" si="70"/>
        <v>304</v>
      </c>
      <c r="H18" s="14">
        <f t="shared" si="70"/>
        <v>358</v>
      </c>
      <c r="I18" s="73">
        <f t="shared" si="70"/>
        <v>412</v>
      </c>
      <c r="J18" s="15"/>
      <c r="K18" s="15"/>
      <c r="L18" s="15"/>
      <c r="M18" s="15"/>
      <c r="N18" s="15"/>
      <c r="O18" s="15"/>
      <c r="P18" s="15"/>
      <c r="Q18" s="15"/>
      <c r="R18" s="28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64"/>
    </row>
    <row r="19" spans="1:35" x14ac:dyDescent="0.4">
      <c r="A19" s="49" t="s">
        <v>16</v>
      </c>
      <c r="B19" s="81">
        <f>B16+B17+B18</f>
        <v>420</v>
      </c>
      <c r="C19" s="16"/>
      <c r="D19" s="58">
        <f t="shared" ref="D19:AB19" si="73">D16+D17+D18</f>
        <v>695</v>
      </c>
      <c r="E19" s="17">
        <f t="shared" si="73"/>
        <v>1115</v>
      </c>
      <c r="F19" s="17">
        <f t="shared" si="73"/>
        <v>1535</v>
      </c>
      <c r="G19" s="17">
        <f t="shared" si="73"/>
        <v>1955</v>
      </c>
      <c r="H19" s="17">
        <f t="shared" si="73"/>
        <v>2375</v>
      </c>
      <c r="I19" s="29">
        <f t="shared" si="73"/>
        <v>2795</v>
      </c>
      <c r="J19" s="17">
        <f t="shared" si="73"/>
        <v>3035</v>
      </c>
      <c r="K19" s="17">
        <f t="shared" si="73"/>
        <v>3275</v>
      </c>
      <c r="L19" s="17">
        <f t="shared" si="73"/>
        <v>3515</v>
      </c>
      <c r="M19" s="17">
        <f t="shared" si="73"/>
        <v>3755</v>
      </c>
      <c r="N19" s="17">
        <f t="shared" si="73"/>
        <v>3995</v>
      </c>
      <c r="O19" s="17">
        <f t="shared" si="73"/>
        <v>4235</v>
      </c>
      <c r="P19" s="17">
        <f t="shared" si="73"/>
        <v>4475</v>
      </c>
      <c r="Q19" s="17">
        <f t="shared" si="73"/>
        <v>4715</v>
      </c>
      <c r="R19" s="29">
        <f t="shared" si="73"/>
        <v>4955</v>
      </c>
      <c r="S19" s="17">
        <f t="shared" si="73"/>
        <v>5195</v>
      </c>
      <c r="T19" s="17">
        <f t="shared" si="73"/>
        <v>5435</v>
      </c>
      <c r="U19" s="17">
        <f t="shared" si="73"/>
        <v>5675</v>
      </c>
      <c r="V19" s="17">
        <f t="shared" si="73"/>
        <v>5915</v>
      </c>
      <c r="W19" s="17">
        <f t="shared" si="73"/>
        <v>6155</v>
      </c>
      <c r="X19" s="17">
        <f t="shared" si="73"/>
        <v>6395</v>
      </c>
      <c r="Y19" s="17">
        <f t="shared" si="73"/>
        <v>6635</v>
      </c>
      <c r="Z19" s="17">
        <f t="shared" si="73"/>
        <v>6875</v>
      </c>
      <c r="AA19" s="17">
        <f t="shared" si="73"/>
        <v>7115</v>
      </c>
      <c r="AB19" s="17">
        <f t="shared" si="73"/>
        <v>7355</v>
      </c>
      <c r="AC19" s="17">
        <f t="shared" ref="AC19:AI19" si="74">AC16+AC17+AC18</f>
        <v>7355</v>
      </c>
      <c r="AD19" s="17">
        <f>AD16+AD17+AD18</f>
        <v>7355</v>
      </c>
      <c r="AE19" s="17">
        <f t="shared" si="74"/>
        <v>7355</v>
      </c>
      <c r="AF19" s="17">
        <f t="shared" si="74"/>
        <v>7355</v>
      </c>
      <c r="AG19" s="17">
        <f t="shared" si="74"/>
        <v>7355</v>
      </c>
      <c r="AH19" s="17">
        <f t="shared" si="74"/>
        <v>7355</v>
      </c>
      <c r="AI19" s="65">
        <f t="shared" si="74"/>
        <v>7355</v>
      </c>
    </row>
    <row r="20" spans="1:35" ht="19.5" thickBot="1" x14ac:dyDescent="0.45">
      <c r="A20" s="8" t="s">
        <v>20</v>
      </c>
      <c r="B20" s="74">
        <f>B19+B15+B10</f>
        <v>4240</v>
      </c>
      <c r="C20" s="9"/>
      <c r="D20" s="10">
        <f t="shared" ref="D20:AB20" si="75">D19+D15+D10</f>
        <v>8850</v>
      </c>
      <c r="E20" s="10">
        <f t="shared" si="75"/>
        <v>13090</v>
      </c>
      <c r="F20" s="10">
        <f t="shared" si="75"/>
        <v>17330</v>
      </c>
      <c r="G20" s="10">
        <f t="shared" si="75"/>
        <v>21570</v>
      </c>
      <c r="H20" s="10">
        <f t="shared" si="75"/>
        <v>25810</v>
      </c>
      <c r="I20" s="30">
        <f t="shared" si="75"/>
        <v>30050</v>
      </c>
      <c r="J20" s="10">
        <f t="shared" si="75"/>
        <v>31610</v>
      </c>
      <c r="K20" s="10">
        <f t="shared" si="75"/>
        <v>33170</v>
      </c>
      <c r="L20" s="10">
        <f t="shared" si="75"/>
        <v>34730</v>
      </c>
      <c r="M20" s="10">
        <f t="shared" si="75"/>
        <v>36290</v>
      </c>
      <c r="N20" s="10">
        <f t="shared" si="75"/>
        <v>37850</v>
      </c>
      <c r="O20" s="10">
        <f t="shared" si="75"/>
        <v>39410</v>
      </c>
      <c r="P20" s="10">
        <f t="shared" si="75"/>
        <v>40970</v>
      </c>
      <c r="Q20" s="10">
        <f t="shared" si="75"/>
        <v>42530</v>
      </c>
      <c r="R20" s="30">
        <f t="shared" si="75"/>
        <v>44090</v>
      </c>
      <c r="S20" s="10">
        <f t="shared" si="75"/>
        <v>44330</v>
      </c>
      <c r="T20" s="10">
        <f t="shared" si="75"/>
        <v>44570</v>
      </c>
      <c r="U20" s="10">
        <f t="shared" si="75"/>
        <v>44810</v>
      </c>
      <c r="V20" s="10">
        <f t="shared" si="75"/>
        <v>45050</v>
      </c>
      <c r="W20" s="10">
        <f t="shared" si="75"/>
        <v>45290</v>
      </c>
      <c r="X20" s="10">
        <f t="shared" si="75"/>
        <v>45530</v>
      </c>
      <c r="Y20" s="10">
        <f t="shared" si="75"/>
        <v>45770</v>
      </c>
      <c r="Z20" s="10">
        <f t="shared" si="75"/>
        <v>46010</v>
      </c>
      <c r="AA20" s="10">
        <f t="shared" si="75"/>
        <v>46250</v>
      </c>
      <c r="AB20" s="10">
        <f t="shared" si="75"/>
        <v>46490</v>
      </c>
      <c r="AC20" s="10">
        <f t="shared" ref="AC20:AI20" si="76">AC19+AC15+AC10</f>
        <v>46490</v>
      </c>
      <c r="AD20" s="10">
        <f t="shared" si="76"/>
        <v>46490</v>
      </c>
      <c r="AE20" s="10">
        <f t="shared" si="76"/>
        <v>46490</v>
      </c>
      <c r="AF20" s="10">
        <f t="shared" si="76"/>
        <v>46490</v>
      </c>
      <c r="AG20" s="10">
        <f t="shared" si="76"/>
        <v>46490</v>
      </c>
      <c r="AH20" s="10">
        <f t="shared" si="76"/>
        <v>46490</v>
      </c>
      <c r="AI20" s="66">
        <f t="shared" si="76"/>
        <v>46490</v>
      </c>
    </row>
    <row r="21" spans="1:35" ht="19.5" thickBot="1" x14ac:dyDescent="0.45">
      <c r="A21" s="8" t="s">
        <v>21</v>
      </c>
      <c r="B21" s="71"/>
      <c r="C21" s="9"/>
      <c r="D21" s="9"/>
      <c r="E21" s="9"/>
      <c r="F21" s="9"/>
      <c r="G21" s="9"/>
      <c r="H21" s="9"/>
      <c r="I21" s="50"/>
      <c r="J21" s="9" t="s">
        <v>24</v>
      </c>
      <c r="K21" s="9"/>
      <c r="L21" s="9"/>
      <c r="M21" s="9"/>
      <c r="N21" s="9"/>
      <c r="O21" s="9"/>
      <c r="P21" s="9"/>
      <c r="Q21" s="9"/>
      <c r="R21" s="50"/>
      <c r="S21" s="9" t="s">
        <v>22</v>
      </c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67"/>
    </row>
    <row r="25" spans="1:35" x14ac:dyDescent="0.4">
      <c r="L25" s="4"/>
    </row>
    <row r="26" spans="1:35" x14ac:dyDescent="0.4">
      <c r="H26" s="4"/>
      <c r="N26" s="4"/>
    </row>
    <row r="27" spans="1:35" x14ac:dyDescent="0.4">
      <c r="H27" s="4"/>
    </row>
    <row r="28" spans="1:35" x14ac:dyDescent="0.4">
      <c r="H28" s="4"/>
      <c r="M28" s="4"/>
    </row>
    <row r="29" spans="1:35" x14ac:dyDescent="0.4">
      <c r="H29" s="4"/>
    </row>
  </sheetData>
  <phoneticPr fontId="3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Button 7">
              <controlPr defaultSize="0" print="0" autoFill="0" autoPict="0" macro="[0]!Macro3">
                <anchor moveWithCells="1" sizeWithCells="1">
                  <from>
                    <xdr:col>5</xdr:col>
                    <xdr:colOff>38100</xdr:colOff>
                    <xdr:row>23</xdr:row>
                    <xdr:rowOff>9525</xdr:rowOff>
                  </from>
                  <to>
                    <xdr:col>6</xdr:col>
                    <xdr:colOff>200025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Button 8">
              <controlPr defaultSize="0" print="0" autoFill="0" autoPict="0" macro="[0]!Macro4">
                <anchor moveWithCells="1" sizeWithCells="1">
                  <from>
                    <xdr:col>6</xdr:col>
                    <xdr:colOff>457200</xdr:colOff>
                    <xdr:row>22</xdr:row>
                    <xdr:rowOff>228600</xdr:rowOff>
                  </from>
                  <to>
                    <xdr:col>7</xdr:col>
                    <xdr:colOff>571500</xdr:colOff>
                    <xdr:row>24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Button 9">
              <controlPr defaultSize="0" print="0" autoFill="0" autoPict="0" macro="[0]!Macro5">
                <anchor moveWithCells="1" sizeWithCells="1">
                  <from>
                    <xdr:col>3</xdr:col>
                    <xdr:colOff>476250</xdr:colOff>
                    <xdr:row>23</xdr:row>
                    <xdr:rowOff>9525</xdr:rowOff>
                  </from>
                  <to>
                    <xdr:col>4</xdr:col>
                    <xdr:colOff>438150</xdr:colOff>
                    <xdr:row>24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Button 10">
              <controlPr defaultSize="0" print="0" autoFill="0" autoPict="0" macro="[0]!Macro6">
                <anchor moveWithCells="1" sizeWithCells="1">
                  <from>
                    <xdr:col>1</xdr:col>
                    <xdr:colOff>1257300</xdr:colOff>
                    <xdr:row>23</xdr:row>
                    <xdr:rowOff>19050</xdr:rowOff>
                  </from>
                  <to>
                    <xdr:col>3</xdr:col>
                    <xdr:colOff>200025</xdr:colOff>
                    <xdr:row>24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資産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Shunichi Tamura</dc:creator>
  <cp:lastModifiedBy>Shunichi Tamura</cp:lastModifiedBy>
  <cp:lastPrinted>2026-07-26T03:42:05Z</cp:lastPrinted>
  <dcterms:created xsi:type="dcterms:W3CDTF">2026-07-20T02:52:37Z</dcterms:created>
  <dcterms:modified xsi:type="dcterms:W3CDTF">2026-07-26T03:47:34Z</dcterms:modified>
</cp:coreProperties>
</file>